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a-em\Desktop\отчетность\Отчетность 2023\2023\"/>
    </mc:Choice>
  </mc:AlternateContent>
  <xr:revisionPtr revIDLastSave="0" documentId="13_ncr:1_{B258D4C6-F3A3-4580-B864-C48930D73A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Приложение 2" sheetId="6" r:id="rId1"/>
    <sheet name="Приложение 4" sheetId="7" r:id="rId2"/>
  </sheets>
  <definedNames>
    <definedName name="_xlnm.Print_Area" localSheetId="0">'Приложение 2'!$A$1:$CK$89</definedName>
  </definedNames>
  <calcPr calcId="191028"/>
</workbook>
</file>

<file path=xl/calcChain.xml><?xml version="1.0" encoding="utf-8"?>
<calcChain xmlns="http://schemas.openxmlformats.org/spreadsheetml/2006/main">
  <c r="F16" i="7" l="1"/>
  <c r="F15" i="7"/>
  <c r="F20" i="7"/>
  <c r="F19" i="7"/>
  <c r="BU60" i="6" l="1"/>
  <c r="BT60" i="6"/>
  <c r="BT57" i="6"/>
  <c r="BU54" i="6"/>
  <c r="BT54" i="6"/>
  <c r="BU39" i="6"/>
  <c r="BU31" i="6"/>
  <c r="BT31" i="6"/>
  <c r="BU57" i="6"/>
  <c r="BT27" i="6"/>
  <c r="BU20" i="6" l="1"/>
  <c r="BT23" i="6" l="1"/>
  <c r="BU27" i="6" l="1"/>
  <c r="BU19" i="6" s="1"/>
  <c r="BU18" i="6" s="1"/>
  <c r="BT39" i="6" l="1"/>
  <c r="BT20" i="6" l="1"/>
  <c r="BT19" i="6" l="1"/>
  <c r="BT18" i="6" s="1"/>
</calcChain>
</file>

<file path=xl/sharedStrings.xml><?xml version="1.0" encoding="utf-8"?>
<sst xmlns="http://schemas.openxmlformats.org/spreadsheetml/2006/main" count="316" uniqueCount="225">
  <si>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</si>
  <si>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</si>
  <si>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</si>
  <si>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</si>
  <si>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</si>
  <si>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</si>
  <si>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</si>
  <si>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</si>
  <si>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"Самарская электросетевая компания"</t>
  </si>
  <si>
    <t>ИНН:</t>
  </si>
  <si>
    <t>6367047389</t>
  </si>
  <si>
    <t>КПП:</t>
  </si>
  <si>
    <t>631601001</t>
  </si>
  <si>
    <t>Долгосрочный период регулирования:</t>
  </si>
  <si>
    <t>2020</t>
  </si>
  <si>
    <t>-</t>
  </si>
  <si>
    <t>2024</t>
  </si>
  <si>
    <t xml:space="preserve"> гг.</t>
  </si>
  <si>
    <t>№ п/п</t>
  </si>
  <si>
    <t>Показатель</t>
  </si>
  <si>
    <t>Ед. изм.</t>
  </si>
  <si>
    <t>Примечание ***</t>
  </si>
  <si>
    <t>план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</si>
  <si>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</si>
  <si>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</si>
  <si>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</si>
  <si>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</si>
  <si>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</si>
  <si>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</si>
  <si>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</si>
  <si>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</si>
  <si>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</si>
  <si>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</si>
  <si>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</si>
  <si>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</si>
  <si>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</si>
  <si>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</si>
  <si>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</si>
  <si>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</si>
  <si>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</si>
  <si>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</si>
  <si>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</si>
  <si>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</si>
  <si>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</si>
  <si>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</si>
  <si>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</si>
  <si>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</si>
  <si>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</si>
  <si>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</si>
  <si>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</si>
  <si>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</si>
  <si>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</si>
  <si>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Ремонт основных фондов</t>
  </si>
  <si>
    <t>1.1.3.4</t>
  </si>
  <si>
    <t>Оплата работ и услуг сторонних организаций</t>
  </si>
  <si>
    <t>1.1.3.5</t>
  </si>
  <si>
    <t>Расходы на командировки и представительские</t>
  </si>
  <si>
    <t>1.1.3.6</t>
  </si>
  <si>
    <t>Расходы на подготовку кадров</t>
  </si>
  <si>
    <t>1.1.3.7</t>
  </si>
  <si>
    <t>Расходы на обеспечение нормальных условий труда</t>
  </si>
  <si>
    <t>1.1.3.8</t>
  </si>
  <si>
    <t>Расходы на страхование</t>
  </si>
  <si>
    <t>1.1.3.9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</si>
  <si>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</si>
  <si>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</si>
  <si>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</si>
  <si>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</si>
  <si>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</si>
  <si>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</si>
  <si>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</si>
  <si>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</si>
  <si>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</si>
  <si>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</si>
  <si>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</si>
  <si>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</si>
  <si>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</si>
  <si>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</si>
  <si>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</si>
  <si>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</si>
  <si>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</si>
  <si>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</si>
  <si>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</si>
  <si>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</si>
  <si>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</si>
  <si>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</si>
  <si>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</si>
  <si>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</si>
  <si>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</si>
  <si>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</si>
  <si>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</si>
  <si>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</si>
  <si>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</si>
  <si>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</si>
  <si>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</si>
  <si>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</si>
  <si>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</si>
  <si>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</si>
  <si>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</si>
  <si>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</si>
  <si>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</si>
  <si>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</si>
  <si>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</si>
  <si>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</si>
  <si>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</si>
  <si>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</si>
  <si>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</si>
  <si>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</si>
  <si>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</si>
  <si>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</si>
  <si>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</si>
  <si>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</si>
  <si>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</si>
  <si>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</si>
  <si>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</si>
  <si>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</si>
  <si>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</si>
  <si>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</si>
  <si>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</si>
  <si>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</si>
  <si>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</si>
  <si>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</si>
  <si>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</si>
  <si>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</si>
  <si>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</si>
  <si>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</si>
  <si>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</si>
  <si>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</si>
  <si>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</si>
  <si>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</si>
  <si>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</si>
  <si>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</si>
  <si>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</si>
  <si>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</si>
  <si>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</si>
  <si>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</si>
  <si>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</si>
  <si>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</si>
  <si>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</si>
  <si>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</si>
  <si>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</si>
  <si>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</si>
  <si>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</si>
  <si>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</si>
  <si>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</si>
  <si>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</si>
  <si>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</si>
  <si>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</si>
  <si>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</si>
  <si>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</si>
  <si>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</si>
  <si>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</si>
  <si>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</si>
  <si>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</si>
  <si>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</si>
  <si>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</si>
  <si>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</si>
  <si>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</si>
  <si>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</si>
  <si>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</si>
  <si>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</si>
  <si>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</si>
  <si>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</si>
  <si>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</si>
  <si>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</si>
  <si>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 xml:space="preserve"> руб.</t>
  </si>
  <si>
    <t>Приложение 4</t>
  </si>
  <si>
    <t>к приказу</t>
  </si>
  <si>
    <t>Федеральной службы по тарифам</t>
  </si>
  <si>
    <t>от 24 октября 2014 г. N 1831-э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</si>
  <si>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ПЕРЕОЦЕНКИ, МОДЕРНИЗАЦИИ, РЕКОНСТРУКЦИИ, СТРОИТЕЛЬСТВА И ПРИОБРЕТЕНИЯ НОВОГО ОБОРУДОВАНИЯ</t>
  </si>
  <si>
    <t>ООО «Самарская электросетевая компания»</t>
  </si>
  <si>
    <t> 6367047389</t>
  </si>
  <si>
    <t> 631601001</t>
  </si>
  <si>
    <t xml:space="preserve">N п/п </t>
  </si>
  <si>
    <t xml:space="preserve">Показатель </t>
  </si>
  <si>
    <t xml:space="preserve">Ед. изм. </t>
  </si>
  <si>
    <t xml:space="preserve">Примечание &lt;*&gt; </t>
  </si>
  <si>
    <t xml:space="preserve">план </t>
  </si>
  <si>
    <t xml:space="preserve">факт </t>
  </si>
  <si>
    <t xml:space="preserve">1. </t>
  </si>
  <si>
    <t xml:space="preserve">Остаточная балансовая стоимость активов на начало года долгосрочного периода регулирования </t>
  </si>
  <si>
    <t xml:space="preserve">тыс. руб. </t>
  </si>
  <si>
    <t xml:space="preserve">2. </t>
  </si>
  <si>
    <t xml:space="preserve">Ввод активов (основных средств), всего </t>
  </si>
  <si>
    <t xml:space="preserve">МВА </t>
  </si>
  <si>
    <t xml:space="preserve">км </t>
  </si>
  <si>
    <t xml:space="preserve">2.1. </t>
  </si>
  <si>
    <t xml:space="preserve">Увеличение стоимости активов (основных средств) за счет переоценки </t>
  </si>
  <si>
    <t xml:space="preserve">2.2. </t>
  </si>
  <si>
    <t xml:space="preserve">Ввод активов (основных средств) за год </t>
  </si>
  <si>
    <t xml:space="preserve">2.2.1. </t>
  </si>
  <si>
    <t xml:space="preserve">в том числе модернизация и реконструкция </t>
  </si>
  <si>
    <t xml:space="preserve">2.2.2. </t>
  </si>
  <si>
    <t xml:space="preserve">в том числе новое строительство </t>
  </si>
  <si>
    <t xml:space="preserve">2.2.3. </t>
  </si>
  <si>
    <t xml:space="preserve">Прочее, в том числе приобретение нового оборудования </t>
  </si>
  <si>
    <t xml:space="preserve">3. </t>
  </si>
  <si>
    <t xml:space="preserve">Выбытие активов (основных средств) </t>
  </si>
  <si>
    <t xml:space="preserve">4. </t>
  </si>
  <si>
    <t xml:space="preserve">Остаточная балансовая стоимость активов на конец года долгосрочного периода регулирования </t>
  </si>
  <si>
    <t>Примечание:
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</si>
  <si>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 192,803</t>
  </si>
  <si>
    <t> 6,388</t>
  </si>
  <si>
    <t> 2510,219</t>
  </si>
  <si>
    <t> 2955,719</t>
  </si>
  <si>
    <t> 767,041</t>
  </si>
  <si>
    <t> 1182,531</t>
  </si>
  <si>
    <t> 10731,700</t>
  </si>
  <si>
    <t> 12791,2</t>
  </si>
  <si>
    <t> 1882,400</t>
  </si>
  <si>
    <t>1882,400 </t>
  </si>
  <si>
    <t> 420,300</t>
  </si>
  <si>
    <t> 8429,000</t>
  </si>
  <si>
    <t>10488,500 </t>
  </si>
  <si>
    <t> 1314,109</t>
  </si>
  <si>
    <t> 1716,361</t>
  </si>
  <si>
    <t> 119,254</t>
  </si>
  <si>
    <t>119,254 </t>
  </si>
  <si>
    <t> 4,387</t>
  </si>
  <si>
    <t>4,387 </t>
  </si>
  <si>
    <t> 828,010</t>
  </si>
  <si>
    <t>1009,072 </t>
  </si>
  <si>
    <t> 362,458</t>
  </si>
  <si>
    <t> 583,648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</si>
</sst>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/>
    <xf numFmtId="0" fontId="3" fillId="0" borderId="3" xfId="0" applyFont="1" applyBorder="1"/>
    <xf numFmtId="0" fontId="3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4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0" xfId="0" quotePrefix="1" applyFont="1" applyAlignment="1">
      <alignment horizontal="justify" vertic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7" fillId="0" borderId="11" xfId="0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13" xfId="1" xr:uid="{1E9FA18F-77FE-4F62-9B55-F68AA11F8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89"/>
  <sheetViews>
    <sheetView tabSelected="1" zoomScaleNormal="100" zoomScaleSheetLayoutView="100" workbookViewId="0">
      <selection activeCell="CN69" sqref="CN69"/>
    </sheetView>
  </sheetViews>
  <sheetFormatPr defaultColWidth="0.85546875" defaultRowHeight="15" customHeight="1" x14ac:dyDescent="0.2"/>
  <cols>
    <col min="1" max="71" width="0.85546875" style="2"/>
    <col min="72" max="72" width="9.7109375" style="2" customWidth="1"/>
    <col min="73" max="73" width="14.28515625" style="2" customWidth="1"/>
    <col min="74" max="74" width="12.5703125" style="2" customWidth="1"/>
    <col min="75" max="75" width="0.85546875" style="2" customWidth="1"/>
    <col min="76" max="76" width="0.140625" style="2" customWidth="1"/>
    <col min="77" max="90" width="0.85546875" style="2" hidden="1" customWidth="1"/>
    <col min="91" max="92" width="0.85546875" style="2"/>
    <col min="93" max="93" width="18.28515625" style="2" customWidth="1"/>
    <col min="94" max="94" width="8" style="2" bestFit="1" customWidth="1"/>
    <col min="95" max="95" width="7.85546875" style="2" bestFit="1" customWidth="1"/>
    <col min="96" max="108" width="0.85546875" style="2"/>
    <col min="109" max="109" width="5.7109375" style="2" bestFit="1" customWidth="1"/>
    <col min="110" max="16384" width="0.85546875" style="2"/>
  </cols>
  <sheetData>
    <row r="1" spans="1:90" ht="12" customHeight="1" x14ac:dyDescent="0.2">
      <c r="BO1" s="2" t="s">
        <v>0</v>
      </c>
    </row>
    <row r="2" spans="1:90" ht="12" customHeight="1" x14ac:dyDescent="0.2">
      <c r="BO2" s="2" t="s">
        <v>1</v>
      </c>
    </row>
    <row r="3" spans="1:90" ht="12" customHeight="1" x14ac:dyDescent="0.2">
      <c r="BO3" s="2" t="s">
        <v>2</v>
      </c>
    </row>
    <row r="4" spans="1:90" ht="21" customHeight="1" x14ac:dyDescent="0.2"/>
    <row r="5" spans="1:90" ht="14.25" customHeight="1" x14ac:dyDescent="0.2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</row>
    <row r="6" spans="1:90" ht="14.25" customHeight="1" x14ac:dyDescent="0.2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</row>
    <row r="7" spans="1:90" ht="14.25" customHeight="1" x14ac:dyDescent="0.2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</row>
    <row r="8" spans="1:90" ht="14.25" customHeight="1" x14ac:dyDescent="0.2">
      <c r="A8" s="58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</row>
    <row r="9" spans="1:90" ht="21" customHeight="1" x14ac:dyDescent="0.2"/>
    <row r="10" spans="1:90" ht="12.75" x14ac:dyDescent="0.2">
      <c r="C10" s="3" t="s">
        <v>7</v>
      </c>
      <c r="D10" s="3"/>
      <c r="AG10" s="4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90" ht="12.75" x14ac:dyDescent="0.2">
      <c r="C11" s="3" t="s">
        <v>9</v>
      </c>
      <c r="D11" s="3"/>
      <c r="J11" s="59" t="s">
        <v>10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</row>
    <row r="12" spans="1:90" ht="12.75" x14ac:dyDescent="0.2">
      <c r="C12" s="3" t="s">
        <v>11</v>
      </c>
      <c r="D12" s="3"/>
      <c r="J12" s="60" t="s">
        <v>12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</row>
    <row r="13" spans="1:90" ht="12.75" x14ac:dyDescent="0.2">
      <c r="C13" s="3" t="s">
        <v>13</v>
      </c>
      <c r="D13" s="3"/>
      <c r="AQ13" s="61" t="s">
        <v>14</v>
      </c>
      <c r="AR13" s="61"/>
      <c r="AS13" s="61"/>
      <c r="AT13" s="61"/>
      <c r="AU13" s="61"/>
      <c r="AV13" s="61"/>
      <c r="AW13" s="61"/>
      <c r="AX13" s="61"/>
      <c r="AY13" s="62" t="s">
        <v>15</v>
      </c>
      <c r="AZ13" s="62"/>
      <c r="BA13" s="61" t="s">
        <v>16</v>
      </c>
      <c r="BB13" s="61"/>
      <c r="BC13" s="61"/>
      <c r="BD13" s="61"/>
      <c r="BE13" s="61"/>
      <c r="BF13" s="61"/>
      <c r="BG13" s="61"/>
      <c r="BH13" s="61"/>
      <c r="BI13" s="2" t="s">
        <v>17</v>
      </c>
    </row>
    <row r="15" spans="1:90" ht="12.75" x14ac:dyDescent="0.2">
      <c r="A15" s="50" t="s">
        <v>18</v>
      </c>
      <c r="B15" s="51"/>
      <c r="C15" s="51"/>
      <c r="D15" s="51"/>
      <c r="E15" s="51"/>
      <c r="F15" s="51"/>
      <c r="G15" s="51"/>
      <c r="H15" s="51"/>
      <c r="I15" s="52"/>
      <c r="J15" s="56" t="s">
        <v>19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50" t="s">
        <v>20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2"/>
      <c r="BT15" s="57">
        <v>2023</v>
      </c>
      <c r="BU15" s="57"/>
      <c r="BV15" s="40" t="s">
        <v>21</v>
      </c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1:90" ht="12.75" x14ac:dyDescent="0.2">
      <c r="A16" s="53"/>
      <c r="B16" s="54"/>
      <c r="C16" s="54"/>
      <c r="D16" s="54"/>
      <c r="E16" s="54"/>
      <c r="F16" s="54"/>
      <c r="G16" s="54"/>
      <c r="H16" s="54"/>
      <c r="I16" s="55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5"/>
      <c r="BI16" s="53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13" t="s">
        <v>22</v>
      </c>
      <c r="BU16" s="12" t="s">
        <v>23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3" ht="15" customHeight="1" x14ac:dyDescent="0.2">
      <c r="A17" s="42" t="s">
        <v>24</v>
      </c>
      <c r="B17" s="43"/>
      <c r="C17" s="43"/>
      <c r="D17" s="43"/>
      <c r="E17" s="43"/>
      <c r="F17" s="43"/>
      <c r="G17" s="43"/>
      <c r="H17" s="43"/>
      <c r="I17" s="44"/>
      <c r="J17" s="12"/>
      <c r="K17" s="45" t="s">
        <v>25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1"/>
      <c r="BI17" s="46" t="s">
        <v>26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8"/>
      <c r="BT17" s="12" t="s">
        <v>26</v>
      </c>
      <c r="BU17" s="12" t="s">
        <v>26</v>
      </c>
      <c r="BV17" s="40" t="s">
        <v>26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</row>
    <row r="18" spans="1:93" ht="30" customHeight="1" x14ac:dyDescent="0.2">
      <c r="A18" s="42" t="s">
        <v>27</v>
      </c>
      <c r="B18" s="43"/>
      <c r="C18" s="43"/>
      <c r="D18" s="43"/>
      <c r="E18" s="43"/>
      <c r="F18" s="43"/>
      <c r="G18" s="43"/>
      <c r="H18" s="43"/>
      <c r="I18" s="44"/>
      <c r="J18" s="12"/>
      <c r="K18" s="45" t="s">
        <v>28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1"/>
      <c r="BI18" s="46" t="s">
        <v>29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8"/>
      <c r="BT18" s="9">
        <f>BT19+BT39+BT53</f>
        <v>863062.03</v>
      </c>
      <c r="BU18" s="9">
        <f>BU19+BU39</f>
        <v>1041929.49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1:93" ht="30" customHeight="1" x14ac:dyDescent="0.2">
      <c r="A19" s="42" t="s">
        <v>30</v>
      </c>
      <c r="B19" s="43"/>
      <c r="C19" s="43"/>
      <c r="D19" s="43"/>
      <c r="E19" s="43"/>
      <c r="F19" s="43"/>
      <c r="G19" s="43"/>
      <c r="H19" s="43"/>
      <c r="I19" s="44"/>
      <c r="J19" s="12"/>
      <c r="K19" s="45" t="s">
        <v>31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1"/>
      <c r="BI19" s="46" t="s">
        <v>29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8"/>
      <c r="BT19" s="9">
        <f>BT20+BT25+BT27+BT37+BT38</f>
        <v>595408.30000000005</v>
      </c>
      <c r="BU19" s="9">
        <f>BU20+BU25+BU27+BU37+BU38</f>
        <v>648411.99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</row>
    <row r="20" spans="1:93" ht="15" customHeight="1" x14ac:dyDescent="0.2">
      <c r="A20" s="42" t="s">
        <v>32</v>
      </c>
      <c r="B20" s="43"/>
      <c r="C20" s="43"/>
      <c r="D20" s="43"/>
      <c r="E20" s="43"/>
      <c r="F20" s="43"/>
      <c r="G20" s="43"/>
      <c r="H20" s="43"/>
      <c r="I20" s="44"/>
      <c r="J20" s="12"/>
      <c r="K20" s="45" t="s">
        <v>33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1"/>
      <c r="BI20" s="46" t="s">
        <v>29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8"/>
      <c r="BT20" s="10">
        <f>BT21+BT23+BT22</f>
        <v>28482.5</v>
      </c>
      <c r="BU20" s="10">
        <f>BU21+BU23</f>
        <v>36214.559999999998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1:93" ht="30" customHeight="1" x14ac:dyDescent="0.2">
      <c r="A21" s="42" t="s">
        <v>34</v>
      </c>
      <c r="B21" s="43"/>
      <c r="C21" s="43"/>
      <c r="D21" s="43"/>
      <c r="E21" s="43"/>
      <c r="F21" s="43"/>
      <c r="G21" s="43"/>
      <c r="H21" s="43"/>
      <c r="I21" s="44"/>
      <c r="J21" s="12"/>
      <c r="K21" s="45" t="s">
        <v>35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1"/>
      <c r="BI21" s="46" t="s">
        <v>29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8"/>
      <c r="BT21" s="11">
        <v>28482.5</v>
      </c>
      <c r="BU21" s="10">
        <v>30605.72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1:93" ht="15" customHeight="1" x14ac:dyDescent="0.2">
      <c r="A22" s="42" t="s">
        <v>36</v>
      </c>
      <c r="B22" s="43"/>
      <c r="C22" s="43"/>
      <c r="D22" s="43"/>
      <c r="E22" s="43"/>
      <c r="F22" s="43"/>
      <c r="G22" s="43"/>
      <c r="H22" s="43"/>
      <c r="I22" s="44"/>
      <c r="J22" s="12"/>
      <c r="K22" s="45" t="s">
        <v>37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1"/>
      <c r="BI22" s="46" t="s">
        <v>29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8"/>
      <c r="BT22" s="11">
        <v>0</v>
      </c>
      <c r="BU22" s="10">
        <v>0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</row>
    <row r="23" spans="1:93" ht="58.5" customHeight="1" x14ac:dyDescent="0.2">
      <c r="A23" s="42" t="s">
        <v>38</v>
      </c>
      <c r="B23" s="43"/>
      <c r="C23" s="43"/>
      <c r="D23" s="43"/>
      <c r="E23" s="43"/>
      <c r="F23" s="43"/>
      <c r="G23" s="43"/>
      <c r="H23" s="43"/>
      <c r="I23" s="44"/>
      <c r="J23" s="12"/>
      <c r="K23" s="45" t="s">
        <v>39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1"/>
      <c r="BI23" s="46" t="s">
        <v>29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8"/>
      <c r="BT23" s="11">
        <f>BT24</f>
        <v>0</v>
      </c>
      <c r="BU23" s="10">
        <v>5608.84</v>
      </c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1:93" ht="15" customHeight="1" x14ac:dyDescent="0.2">
      <c r="A24" s="42" t="s">
        <v>40</v>
      </c>
      <c r="B24" s="43"/>
      <c r="C24" s="43"/>
      <c r="D24" s="43"/>
      <c r="E24" s="43"/>
      <c r="F24" s="43"/>
      <c r="G24" s="43"/>
      <c r="H24" s="43"/>
      <c r="I24" s="44"/>
      <c r="J24" s="12"/>
      <c r="K24" s="45" t="s">
        <v>41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1"/>
      <c r="BI24" s="46" t="s">
        <v>29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8"/>
      <c r="BT24" s="11">
        <v>0</v>
      </c>
      <c r="BU24" s="10">
        <v>0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</row>
    <row r="25" spans="1:93" ht="15" customHeight="1" x14ac:dyDescent="0.2">
      <c r="A25" s="42" t="s">
        <v>42</v>
      </c>
      <c r="B25" s="43"/>
      <c r="C25" s="43"/>
      <c r="D25" s="43"/>
      <c r="E25" s="43"/>
      <c r="F25" s="43"/>
      <c r="G25" s="43"/>
      <c r="H25" s="43"/>
      <c r="I25" s="44"/>
      <c r="J25" s="12"/>
      <c r="K25" s="45" t="s">
        <v>43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1"/>
      <c r="BI25" s="46" t="s">
        <v>29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8"/>
      <c r="BT25" s="11">
        <v>125104.6</v>
      </c>
      <c r="BU25" s="10">
        <v>150350.14000000001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1:93" ht="15" customHeight="1" x14ac:dyDescent="0.2">
      <c r="A26" s="42" t="s">
        <v>44</v>
      </c>
      <c r="B26" s="43"/>
      <c r="C26" s="43"/>
      <c r="D26" s="43"/>
      <c r="E26" s="43"/>
      <c r="F26" s="43"/>
      <c r="G26" s="43"/>
      <c r="H26" s="43"/>
      <c r="I26" s="44"/>
      <c r="J26" s="12"/>
      <c r="K26" s="45" t="s">
        <v>41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1"/>
      <c r="BI26" s="46" t="s">
        <v>29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8"/>
      <c r="BT26" s="11">
        <v>0</v>
      </c>
      <c r="BU26" s="10">
        <v>0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1:93" ht="30" customHeight="1" x14ac:dyDescent="0.2">
      <c r="A27" s="42" t="s">
        <v>45</v>
      </c>
      <c r="B27" s="43"/>
      <c r="C27" s="43"/>
      <c r="D27" s="43"/>
      <c r="E27" s="43"/>
      <c r="F27" s="43"/>
      <c r="G27" s="43"/>
      <c r="H27" s="43"/>
      <c r="I27" s="44"/>
      <c r="J27" s="12"/>
      <c r="K27" s="45" t="s">
        <v>46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1"/>
      <c r="BI27" s="46" t="s">
        <v>29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8"/>
      <c r="BT27" s="10">
        <f>BT28+BT29+BT30+BT31+BT34+BT33</f>
        <v>441821.20000000007</v>
      </c>
      <c r="BU27" s="10">
        <f>BU28+BU29+BU30+BU31+BU34+BU32+BU33+BU35</f>
        <v>461847.29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O27" s="7"/>
    </row>
    <row r="28" spans="1:93" ht="30" customHeight="1" x14ac:dyDescent="0.2">
      <c r="A28" s="42" t="s">
        <v>47</v>
      </c>
      <c r="B28" s="43"/>
      <c r="C28" s="43"/>
      <c r="D28" s="43"/>
      <c r="E28" s="43"/>
      <c r="F28" s="43"/>
      <c r="G28" s="43"/>
      <c r="H28" s="43"/>
      <c r="I28" s="44"/>
      <c r="J28" s="12"/>
      <c r="K28" s="45" t="s">
        <v>48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1"/>
      <c r="BI28" s="46" t="s">
        <v>29</v>
      </c>
      <c r="BJ28" s="47"/>
      <c r="BK28" s="47"/>
      <c r="BL28" s="47"/>
      <c r="BM28" s="47"/>
      <c r="BN28" s="47"/>
      <c r="BO28" s="47"/>
      <c r="BP28" s="47"/>
      <c r="BQ28" s="47"/>
      <c r="BR28" s="47"/>
      <c r="BS28" s="48"/>
      <c r="BT28" s="11">
        <v>0</v>
      </c>
      <c r="BU28" s="10">
        <v>0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1:93" ht="15" customHeight="1" x14ac:dyDescent="0.2">
      <c r="A29" s="42" t="s">
        <v>49</v>
      </c>
      <c r="B29" s="43"/>
      <c r="C29" s="43"/>
      <c r="D29" s="43"/>
      <c r="E29" s="43"/>
      <c r="F29" s="43"/>
      <c r="G29" s="43"/>
      <c r="H29" s="43"/>
      <c r="I29" s="44"/>
      <c r="J29" s="12"/>
      <c r="K29" s="45" t="s">
        <v>50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1"/>
      <c r="BI29" s="46" t="s">
        <v>29</v>
      </c>
      <c r="BJ29" s="47"/>
      <c r="BK29" s="47"/>
      <c r="BL29" s="47"/>
      <c r="BM29" s="47"/>
      <c r="BN29" s="47"/>
      <c r="BO29" s="47"/>
      <c r="BP29" s="47"/>
      <c r="BQ29" s="47"/>
      <c r="BR29" s="47"/>
      <c r="BS29" s="48"/>
      <c r="BT29" s="11">
        <v>279.60000000000002</v>
      </c>
      <c r="BU29" s="10">
        <v>1214.47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3" ht="30" customHeight="1" x14ac:dyDescent="0.2">
      <c r="A30" s="42" t="s">
        <v>51</v>
      </c>
      <c r="B30" s="43"/>
      <c r="C30" s="43"/>
      <c r="D30" s="43"/>
      <c r="E30" s="43"/>
      <c r="F30" s="43"/>
      <c r="G30" s="43"/>
      <c r="H30" s="43"/>
      <c r="I30" s="44"/>
      <c r="J30" s="12"/>
      <c r="K30" s="45" t="s">
        <v>52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1"/>
      <c r="BI30" s="46" t="s">
        <v>29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8"/>
      <c r="BT30" s="11">
        <v>417767.4</v>
      </c>
      <c r="BU30" s="10">
        <v>426843.5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1:93" ht="30" customHeight="1" x14ac:dyDescent="0.2">
      <c r="A31" s="42" t="s">
        <v>53</v>
      </c>
      <c r="B31" s="43"/>
      <c r="C31" s="43"/>
      <c r="D31" s="43"/>
      <c r="E31" s="43"/>
      <c r="F31" s="43"/>
      <c r="G31" s="43"/>
      <c r="H31" s="43"/>
      <c r="I31" s="44"/>
      <c r="J31" s="12"/>
      <c r="K31" s="45" t="s">
        <v>54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1"/>
      <c r="BI31" s="46" t="s">
        <v>29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8"/>
      <c r="BT31" s="11">
        <f>4928-BT29</f>
        <v>4648.3999999999996</v>
      </c>
      <c r="BU31" s="10">
        <f>13829.37-BU29</f>
        <v>12614.900000000001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1:93" ht="30" customHeight="1" x14ac:dyDescent="0.2">
      <c r="A32" s="42" t="s">
        <v>55</v>
      </c>
      <c r="B32" s="43"/>
      <c r="C32" s="43"/>
      <c r="D32" s="43"/>
      <c r="E32" s="43"/>
      <c r="F32" s="43"/>
      <c r="G32" s="43"/>
      <c r="H32" s="43"/>
      <c r="I32" s="44"/>
      <c r="J32" s="12"/>
      <c r="K32" s="45" t="s">
        <v>56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1"/>
      <c r="BI32" s="46" t="s">
        <v>29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1">
        <v>0</v>
      </c>
      <c r="BU32" s="10">
        <v>761.55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1:90" ht="30" customHeight="1" x14ac:dyDescent="0.2">
      <c r="A33" s="42" t="s">
        <v>57</v>
      </c>
      <c r="B33" s="43"/>
      <c r="C33" s="43"/>
      <c r="D33" s="43"/>
      <c r="E33" s="43"/>
      <c r="F33" s="43"/>
      <c r="G33" s="43"/>
      <c r="H33" s="43"/>
      <c r="I33" s="44"/>
      <c r="J33" s="12"/>
      <c r="K33" s="45" t="s">
        <v>58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1"/>
      <c r="BI33" s="46" t="s">
        <v>29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8"/>
      <c r="BT33" s="11">
        <v>329.4</v>
      </c>
      <c r="BU33" s="10">
        <v>640.35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1:90" ht="30" customHeight="1" x14ac:dyDescent="0.2">
      <c r="A34" s="42" t="s">
        <v>59</v>
      </c>
      <c r="B34" s="43"/>
      <c r="C34" s="43"/>
      <c r="D34" s="43"/>
      <c r="E34" s="43"/>
      <c r="F34" s="43"/>
      <c r="G34" s="43"/>
      <c r="H34" s="43"/>
      <c r="I34" s="44"/>
      <c r="J34" s="12"/>
      <c r="K34" s="45" t="s">
        <v>60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1"/>
      <c r="BI34" s="46" t="s">
        <v>29</v>
      </c>
      <c r="BJ34" s="47"/>
      <c r="BK34" s="47"/>
      <c r="BL34" s="47"/>
      <c r="BM34" s="47"/>
      <c r="BN34" s="47"/>
      <c r="BO34" s="47"/>
      <c r="BP34" s="47"/>
      <c r="BQ34" s="47"/>
      <c r="BR34" s="47"/>
      <c r="BS34" s="48"/>
      <c r="BT34" s="11">
        <v>18796.400000000001</v>
      </c>
      <c r="BU34" s="10">
        <v>18900.740000000002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1:90" ht="30" customHeight="1" x14ac:dyDescent="0.2">
      <c r="A35" s="42" t="s">
        <v>61</v>
      </c>
      <c r="B35" s="43"/>
      <c r="C35" s="43"/>
      <c r="D35" s="43"/>
      <c r="E35" s="43"/>
      <c r="F35" s="43"/>
      <c r="G35" s="43"/>
      <c r="H35" s="43"/>
      <c r="I35" s="44"/>
      <c r="J35" s="12"/>
      <c r="K35" s="45" t="s">
        <v>62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1"/>
      <c r="BI35" s="46" t="s">
        <v>29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8"/>
      <c r="BT35" s="11">
        <v>0</v>
      </c>
      <c r="BU35" s="10">
        <v>871.78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1:90" ht="30" customHeight="1" x14ac:dyDescent="0.2">
      <c r="A36" s="42" t="s">
        <v>63</v>
      </c>
      <c r="B36" s="43"/>
      <c r="C36" s="43"/>
      <c r="D36" s="43"/>
      <c r="E36" s="43"/>
      <c r="F36" s="43"/>
      <c r="G36" s="43"/>
      <c r="H36" s="43"/>
      <c r="I36" s="44"/>
      <c r="J36" s="12"/>
      <c r="K36" s="45" t="s">
        <v>64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1"/>
      <c r="BI36" s="46" t="s">
        <v>29</v>
      </c>
      <c r="BJ36" s="47"/>
      <c r="BK36" s="47"/>
      <c r="BL36" s="47"/>
      <c r="BM36" s="47"/>
      <c r="BN36" s="47"/>
      <c r="BO36" s="47"/>
      <c r="BP36" s="47"/>
      <c r="BQ36" s="47"/>
      <c r="BR36" s="47"/>
      <c r="BS36" s="48"/>
      <c r="BT36" s="11">
        <v>0</v>
      </c>
      <c r="BU36" s="10">
        <v>0</v>
      </c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ht="45" customHeight="1" x14ac:dyDescent="0.2">
      <c r="A37" s="42" t="s">
        <v>65</v>
      </c>
      <c r="B37" s="43"/>
      <c r="C37" s="43"/>
      <c r="D37" s="43"/>
      <c r="E37" s="43"/>
      <c r="F37" s="43"/>
      <c r="G37" s="43"/>
      <c r="H37" s="43"/>
      <c r="I37" s="44"/>
      <c r="J37" s="12"/>
      <c r="K37" s="45" t="s">
        <v>66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1"/>
      <c r="BI37" s="46" t="s">
        <v>29</v>
      </c>
      <c r="BJ37" s="47"/>
      <c r="BK37" s="47"/>
      <c r="BL37" s="47"/>
      <c r="BM37" s="47"/>
      <c r="BN37" s="47"/>
      <c r="BO37" s="47"/>
      <c r="BP37" s="47"/>
      <c r="BQ37" s="47"/>
      <c r="BR37" s="47"/>
      <c r="BS37" s="48"/>
      <c r="BT37" s="11">
        <v>0</v>
      </c>
      <c r="BU37" s="10">
        <v>0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ht="30" customHeight="1" x14ac:dyDescent="0.2">
      <c r="A38" s="42" t="s">
        <v>67</v>
      </c>
      <c r="B38" s="43"/>
      <c r="C38" s="43"/>
      <c r="D38" s="43"/>
      <c r="E38" s="43"/>
      <c r="F38" s="43"/>
      <c r="G38" s="43"/>
      <c r="H38" s="43"/>
      <c r="I38" s="44"/>
      <c r="J38" s="12"/>
      <c r="K38" s="45" t="s">
        <v>68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1"/>
      <c r="BI38" s="46" t="s">
        <v>29</v>
      </c>
      <c r="BJ38" s="47"/>
      <c r="BK38" s="47"/>
      <c r="BL38" s="47"/>
      <c r="BM38" s="47"/>
      <c r="BN38" s="47"/>
      <c r="BO38" s="47"/>
      <c r="BP38" s="47"/>
      <c r="BQ38" s="47"/>
      <c r="BR38" s="47"/>
      <c r="BS38" s="48"/>
      <c r="BT38" s="11">
        <v>0</v>
      </c>
      <c r="BU38" s="10">
        <v>0</v>
      </c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39" spans="1:90" ht="30" customHeight="1" x14ac:dyDescent="0.2">
      <c r="A39" s="42" t="s">
        <v>69</v>
      </c>
      <c r="B39" s="43"/>
      <c r="C39" s="43"/>
      <c r="D39" s="43"/>
      <c r="E39" s="43"/>
      <c r="F39" s="43"/>
      <c r="G39" s="43"/>
      <c r="H39" s="43"/>
      <c r="I39" s="44"/>
      <c r="J39" s="12"/>
      <c r="K39" s="45" t="s">
        <v>70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1"/>
      <c r="BI39" s="46" t="s">
        <v>29</v>
      </c>
      <c r="BJ39" s="47"/>
      <c r="BK39" s="47"/>
      <c r="BL39" s="47"/>
      <c r="BM39" s="47"/>
      <c r="BN39" s="47"/>
      <c r="BO39" s="47"/>
      <c r="BP39" s="47"/>
      <c r="BQ39" s="47"/>
      <c r="BR39" s="47"/>
      <c r="BS39" s="48"/>
      <c r="BT39" s="9">
        <f>BT40+BT41+BT42+BT43+BT44+BT45+BT46+BT47+BT48+BT52</f>
        <v>260778.25</v>
      </c>
      <c r="BU39" s="9">
        <f>BU40+BU42+BU43+BU45+BU46+BU47+BU48+BU52</f>
        <v>393517.5</v>
      </c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1:90" ht="15" customHeight="1" x14ac:dyDescent="0.2">
      <c r="A40" s="42" t="s">
        <v>71</v>
      </c>
      <c r="B40" s="43"/>
      <c r="C40" s="43"/>
      <c r="D40" s="43"/>
      <c r="E40" s="43"/>
      <c r="F40" s="43"/>
      <c r="G40" s="43"/>
      <c r="H40" s="43"/>
      <c r="I40" s="44"/>
      <c r="J40" s="12"/>
      <c r="K40" s="45" t="s">
        <v>72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1"/>
      <c r="BI40" s="46" t="s">
        <v>29</v>
      </c>
      <c r="BJ40" s="47"/>
      <c r="BK40" s="47"/>
      <c r="BL40" s="47"/>
      <c r="BM40" s="47"/>
      <c r="BN40" s="47"/>
      <c r="BO40" s="47"/>
      <c r="BP40" s="47"/>
      <c r="BQ40" s="47"/>
      <c r="BR40" s="47"/>
      <c r="BS40" s="48"/>
      <c r="BT40" s="11">
        <v>52284.78</v>
      </c>
      <c r="BU40" s="10">
        <v>53404.47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</row>
    <row r="41" spans="1:90" ht="45" customHeight="1" x14ac:dyDescent="0.2">
      <c r="A41" s="42" t="s">
        <v>73</v>
      </c>
      <c r="B41" s="43"/>
      <c r="C41" s="43"/>
      <c r="D41" s="43"/>
      <c r="E41" s="43"/>
      <c r="F41" s="43"/>
      <c r="G41" s="43"/>
      <c r="H41" s="43"/>
      <c r="I41" s="44"/>
      <c r="J41" s="12"/>
      <c r="K41" s="45" t="s">
        <v>74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1"/>
      <c r="BI41" s="46" t="s">
        <v>29</v>
      </c>
      <c r="BJ41" s="47"/>
      <c r="BK41" s="47"/>
      <c r="BL41" s="47"/>
      <c r="BM41" s="47"/>
      <c r="BN41" s="47"/>
      <c r="BO41" s="47"/>
      <c r="BP41" s="47"/>
      <c r="BQ41" s="47"/>
      <c r="BR41" s="47"/>
      <c r="BS41" s="48"/>
      <c r="BT41" s="11">
        <v>0</v>
      </c>
      <c r="BU41" s="10">
        <v>2244.8000000000002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1:90" ht="15" customHeight="1" x14ac:dyDescent="0.2">
      <c r="A42" s="42" t="s">
        <v>75</v>
      </c>
      <c r="B42" s="43"/>
      <c r="C42" s="43"/>
      <c r="D42" s="43"/>
      <c r="E42" s="43"/>
      <c r="F42" s="43"/>
      <c r="G42" s="43"/>
      <c r="H42" s="43"/>
      <c r="I42" s="44"/>
      <c r="J42" s="12"/>
      <c r="K42" s="45" t="s">
        <v>76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1"/>
      <c r="BI42" s="46" t="s">
        <v>29</v>
      </c>
      <c r="BJ42" s="47"/>
      <c r="BK42" s="47"/>
      <c r="BL42" s="47"/>
      <c r="BM42" s="47"/>
      <c r="BN42" s="47"/>
      <c r="BO42" s="47"/>
      <c r="BP42" s="47"/>
      <c r="BQ42" s="47"/>
      <c r="BR42" s="47"/>
      <c r="BS42" s="48"/>
      <c r="BT42" s="11">
        <v>97810.68</v>
      </c>
      <c r="BU42" s="10">
        <v>122214.88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</row>
    <row r="43" spans="1:90" ht="15" customHeight="1" x14ac:dyDescent="0.2">
      <c r="A43" s="42" t="s">
        <v>77</v>
      </c>
      <c r="B43" s="43"/>
      <c r="C43" s="43"/>
      <c r="D43" s="43"/>
      <c r="E43" s="43"/>
      <c r="F43" s="43"/>
      <c r="G43" s="43"/>
      <c r="H43" s="43"/>
      <c r="I43" s="44"/>
      <c r="J43" s="12"/>
      <c r="K43" s="45" t="s">
        <v>78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1"/>
      <c r="BI43" s="46" t="s">
        <v>29</v>
      </c>
      <c r="BJ43" s="47"/>
      <c r="BK43" s="47"/>
      <c r="BL43" s="47"/>
      <c r="BM43" s="47"/>
      <c r="BN43" s="47"/>
      <c r="BO43" s="47"/>
      <c r="BP43" s="47"/>
      <c r="BQ43" s="47"/>
      <c r="BR43" s="47"/>
      <c r="BS43" s="48"/>
      <c r="BT43" s="11">
        <v>24558</v>
      </c>
      <c r="BU43" s="19">
        <v>36728.57</v>
      </c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</row>
    <row r="44" spans="1:90" ht="45" customHeight="1" x14ac:dyDescent="0.2">
      <c r="A44" s="42" t="s">
        <v>79</v>
      </c>
      <c r="B44" s="43"/>
      <c r="C44" s="43"/>
      <c r="D44" s="43"/>
      <c r="E44" s="43"/>
      <c r="F44" s="43"/>
      <c r="G44" s="43"/>
      <c r="H44" s="43"/>
      <c r="I44" s="44"/>
      <c r="J44" s="12"/>
      <c r="K44" s="45" t="s">
        <v>80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1"/>
      <c r="BI44" s="46" t="s">
        <v>29</v>
      </c>
      <c r="BJ44" s="47"/>
      <c r="BK44" s="47"/>
      <c r="BL44" s="47"/>
      <c r="BM44" s="47"/>
      <c r="BN44" s="47"/>
      <c r="BO44" s="47"/>
      <c r="BP44" s="47"/>
      <c r="BQ44" s="47"/>
      <c r="BR44" s="47"/>
      <c r="BS44" s="48"/>
      <c r="BT44" s="11">
        <v>0</v>
      </c>
      <c r="BU44" s="10">
        <v>0</v>
      </c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</row>
    <row r="45" spans="1:90" ht="15" customHeight="1" x14ac:dyDescent="0.2">
      <c r="A45" s="42" t="s">
        <v>81</v>
      </c>
      <c r="B45" s="43"/>
      <c r="C45" s="43"/>
      <c r="D45" s="43"/>
      <c r="E45" s="43"/>
      <c r="F45" s="43"/>
      <c r="G45" s="43"/>
      <c r="H45" s="43"/>
      <c r="I45" s="44"/>
      <c r="J45" s="12"/>
      <c r="K45" s="45" t="s">
        <v>82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1"/>
      <c r="BI45" s="46" t="s">
        <v>29</v>
      </c>
      <c r="BJ45" s="47"/>
      <c r="BK45" s="47"/>
      <c r="BL45" s="47"/>
      <c r="BM45" s="47"/>
      <c r="BN45" s="47"/>
      <c r="BO45" s="47"/>
      <c r="BP45" s="47"/>
      <c r="BQ45" s="47"/>
      <c r="BR45" s="47"/>
      <c r="BS45" s="48"/>
      <c r="BT45" s="11">
        <v>13116.2</v>
      </c>
      <c r="BU45" s="10">
        <v>52566.239999999998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</row>
    <row r="46" spans="1:90" ht="15" customHeight="1" x14ac:dyDescent="0.2">
      <c r="A46" s="42" t="s">
        <v>83</v>
      </c>
      <c r="B46" s="43"/>
      <c r="C46" s="43"/>
      <c r="D46" s="43"/>
      <c r="E46" s="43"/>
      <c r="F46" s="43"/>
      <c r="G46" s="43"/>
      <c r="H46" s="43"/>
      <c r="I46" s="44"/>
      <c r="J46" s="12"/>
      <c r="K46" s="45" t="s">
        <v>84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1"/>
      <c r="BI46" s="46" t="s">
        <v>29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8"/>
      <c r="BT46" s="11">
        <v>65496.7</v>
      </c>
      <c r="BU46" s="10">
        <v>65022.98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</row>
    <row r="47" spans="1:90" ht="15" customHeight="1" x14ac:dyDescent="0.2">
      <c r="A47" s="42" t="s">
        <v>85</v>
      </c>
      <c r="B47" s="43"/>
      <c r="C47" s="43"/>
      <c r="D47" s="43"/>
      <c r="E47" s="43"/>
      <c r="F47" s="43"/>
      <c r="G47" s="43"/>
      <c r="H47" s="43"/>
      <c r="I47" s="44"/>
      <c r="J47" s="12"/>
      <c r="K47" s="45" t="s">
        <v>86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1"/>
      <c r="BI47" s="46" t="s">
        <v>29</v>
      </c>
      <c r="BJ47" s="47"/>
      <c r="BK47" s="47"/>
      <c r="BL47" s="47"/>
      <c r="BM47" s="47"/>
      <c r="BN47" s="47"/>
      <c r="BO47" s="47"/>
      <c r="BP47" s="47"/>
      <c r="BQ47" s="47"/>
      <c r="BR47" s="47"/>
      <c r="BS47" s="48"/>
      <c r="BT47" s="11">
        <v>4569.8999999999996</v>
      </c>
      <c r="BU47" s="19">
        <v>58678.53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1:90" ht="15" customHeight="1" x14ac:dyDescent="0.2">
      <c r="A48" s="42" t="s">
        <v>87</v>
      </c>
      <c r="B48" s="43"/>
      <c r="C48" s="43"/>
      <c r="D48" s="43"/>
      <c r="E48" s="43"/>
      <c r="F48" s="43"/>
      <c r="G48" s="43"/>
      <c r="H48" s="43"/>
      <c r="I48" s="44"/>
      <c r="J48" s="12"/>
      <c r="K48" s="45" t="s">
        <v>88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1"/>
      <c r="BI48" s="46" t="s">
        <v>29</v>
      </c>
      <c r="BJ48" s="47"/>
      <c r="BK48" s="47"/>
      <c r="BL48" s="47"/>
      <c r="BM48" s="47"/>
      <c r="BN48" s="47"/>
      <c r="BO48" s="47"/>
      <c r="BP48" s="47"/>
      <c r="BQ48" s="47"/>
      <c r="BR48" s="47"/>
      <c r="BS48" s="48"/>
      <c r="BT48" s="11">
        <v>399.29</v>
      </c>
      <c r="BU48" s="10">
        <v>769.73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</row>
    <row r="49" spans="1:93" ht="72.75" customHeight="1" x14ac:dyDescent="0.2">
      <c r="A49" s="42" t="s">
        <v>89</v>
      </c>
      <c r="B49" s="43"/>
      <c r="C49" s="43"/>
      <c r="D49" s="43"/>
      <c r="E49" s="43"/>
      <c r="F49" s="43"/>
      <c r="G49" s="43"/>
      <c r="H49" s="43"/>
      <c r="I49" s="44"/>
      <c r="J49" s="12"/>
      <c r="K49" s="45" t="s">
        <v>90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1"/>
      <c r="BI49" s="46" t="s">
        <v>29</v>
      </c>
      <c r="BJ49" s="47"/>
      <c r="BK49" s="47"/>
      <c r="BL49" s="47"/>
      <c r="BM49" s="47"/>
      <c r="BN49" s="47"/>
      <c r="BO49" s="47"/>
      <c r="BP49" s="47"/>
      <c r="BQ49" s="47"/>
      <c r="BR49" s="47"/>
      <c r="BS49" s="48"/>
      <c r="BT49" s="11">
        <v>0</v>
      </c>
      <c r="BU49" s="10">
        <v>29257.8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</row>
    <row r="50" spans="1:93" ht="30" customHeight="1" x14ac:dyDescent="0.2">
      <c r="A50" s="42" t="s">
        <v>91</v>
      </c>
      <c r="B50" s="43"/>
      <c r="C50" s="43"/>
      <c r="D50" s="43"/>
      <c r="E50" s="43"/>
      <c r="F50" s="43"/>
      <c r="G50" s="43"/>
      <c r="H50" s="43"/>
      <c r="I50" s="44"/>
      <c r="J50" s="12"/>
      <c r="K50" s="45" t="s">
        <v>92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1"/>
      <c r="BI50" s="46" t="s">
        <v>93</v>
      </c>
      <c r="BJ50" s="47"/>
      <c r="BK50" s="47"/>
      <c r="BL50" s="47"/>
      <c r="BM50" s="47"/>
      <c r="BN50" s="47"/>
      <c r="BO50" s="47"/>
      <c r="BP50" s="47"/>
      <c r="BQ50" s="47"/>
      <c r="BR50" s="47"/>
      <c r="BS50" s="48"/>
      <c r="BT50" s="11">
        <v>37</v>
      </c>
      <c r="BU50" s="10">
        <v>37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1:93" ht="111.75" customHeight="1" x14ac:dyDescent="0.2">
      <c r="A51" s="42" t="s">
        <v>94</v>
      </c>
      <c r="B51" s="43"/>
      <c r="C51" s="43"/>
      <c r="D51" s="43"/>
      <c r="E51" s="43"/>
      <c r="F51" s="43"/>
      <c r="G51" s="43"/>
      <c r="H51" s="43"/>
      <c r="I51" s="44"/>
      <c r="J51" s="12"/>
      <c r="K51" s="45" t="s">
        <v>95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1"/>
      <c r="BI51" s="46" t="s">
        <v>29</v>
      </c>
      <c r="BJ51" s="47"/>
      <c r="BK51" s="47"/>
      <c r="BL51" s="47"/>
      <c r="BM51" s="47"/>
      <c r="BN51" s="47"/>
      <c r="BO51" s="47"/>
      <c r="BP51" s="47"/>
      <c r="BQ51" s="47"/>
      <c r="BR51" s="47"/>
      <c r="BS51" s="48"/>
      <c r="BT51" s="11">
        <v>0</v>
      </c>
      <c r="BU51" s="10">
        <v>0</v>
      </c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1:93" ht="30" customHeight="1" x14ac:dyDescent="0.2">
      <c r="A52" s="42" t="s">
        <v>96</v>
      </c>
      <c r="B52" s="43"/>
      <c r="C52" s="43"/>
      <c r="D52" s="43"/>
      <c r="E52" s="43"/>
      <c r="F52" s="43"/>
      <c r="G52" s="43"/>
      <c r="H52" s="43"/>
      <c r="I52" s="44"/>
      <c r="J52" s="12"/>
      <c r="K52" s="45" t="s">
        <v>97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1"/>
      <c r="BI52" s="46" t="s">
        <v>29</v>
      </c>
      <c r="BJ52" s="47"/>
      <c r="BK52" s="47"/>
      <c r="BL52" s="47"/>
      <c r="BM52" s="47"/>
      <c r="BN52" s="47"/>
      <c r="BO52" s="47"/>
      <c r="BP52" s="47"/>
      <c r="BQ52" s="47"/>
      <c r="BR52" s="47"/>
      <c r="BS52" s="48"/>
      <c r="BT52" s="11">
        <v>2542.6999999999998</v>
      </c>
      <c r="BU52" s="10">
        <v>4132.1000000000004</v>
      </c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1:93" ht="45" customHeight="1" x14ac:dyDescent="0.2">
      <c r="A53" s="42" t="s">
        <v>98</v>
      </c>
      <c r="B53" s="43"/>
      <c r="C53" s="43"/>
      <c r="D53" s="43"/>
      <c r="E53" s="43"/>
      <c r="F53" s="43"/>
      <c r="G53" s="43"/>
      <c r="H53" s="43"/>
      <c r="I53" s="44"/>
      <c r="J53" s="12"/>
      <c r="K53" s="45" t="s">
        <v>99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1"/>
      <c r="BI53" s="46" t="s">
        <v>29</v>
      </c>
      <c r="BJ53" s="47"/>
      <c r="BK53" s="47"/>
      <c r="BL53" s="47"/>
      <c r="BM53" s="47"/>
      <c r="BN53" s="47"/>
      <c r="BO53" s="47"/>
      <c r="BP53" s="47"/>
      <c r="BQ53" s="47"/>
      <c r="BR53" s="47"/>
      <c r="BS53" s="48"/>
      <c r="BT53" s="11">
        <v>6875.48</v>
      </c>
      <c r="BU53" s="10">
        <v>2395.04</v>
      </c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1:93" ht="30" customHeight="1" x14ac:dyDescent="0.2">
      <c r="A54" s="42" t="s">
        <v>100</v>
      </c>
      <c r="B54" s="43"/>
      <c r="C54" s="43"/>
      <c r="D54" s="43"/>
      <c r="E54" s="43"/>
      <c r="F54" s="43"/>
      <c r="G54" s="43"/>
      <c r="H54" s="43"/>
      <c r="I54" s="44"/>
      <c r="J54" s="12"/>
      <c r="K54" s="45" t="s">
        <v>101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1"/>
      <c r="BI54" s="46" t="s">
        <v>29</v>
      </c>
      <c r="BJ54" s="47"/>
      <c r="BK54" s="47"/>
      <c r="BL54" s="47"/>
      <c r="BM54" s="47"/>
      <c r="BN54" s="47"/>
      <c r="BO54" s="47"/>
      <c r="BP54" s="47"/>
      <c r="BQ54" s="47"/>
      <c r="BR54" s="47"/>
      <c r="BS54" s="48"/>
      <c r="BT54" s="11">
        <f>BT22+BT26+BT30</f>
        <v>417767.4</v>
      </c>
      <c r="BU54" s="11">
        <f>BU22+BU26+BU30</f>
        <v>426843.5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</row>
    <row r="55" spans="1:93" ht="45" customHeight="1" x14ac:dyDescent="0.2">
      <c r="A55" s="42" t="s">
        <v>102</v>
      </c>
      <c r="B55" s="43"/>
      <c r="C55" s="43"/>
      <c r="D55" s="43"/>
      <c r="E55" s="43"/>
      <c r="F55" s="43"/>
      <c r="G55" s="43"/>
      <c r="H55" s="43"/>
      <c r="I55" s="44"/>
      <c r="J55" s="12"/>
      <c r="K55" s="45" t="s">
        <v>103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1"/>
      <c r="BI55" s="46" t="s">
        <v>29</v>
      </c>
      <c r="BJ55" s="47"/>
      <c r="BK55" s="47"/>
      <c r="BL55" s="47"/>
      <c r="BM55" s="47"/>
      <c r="BN55" s="47"/>
      <c r="BO55" s="47"/>
      <c r="BP55" s="47"/>
      <c r="BQ55" s="47"/>
      <c r="BR55" s="47"/>
      <c r="BS55" s="48"/>
      <c r="BT55" s="11">
        <v>171951.5</v>
      </c>
      <c r="BU55" s="10">
        <v>184914.7</v>
      </c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</row>
    <row r="56" spans="1:93" ht="30" customHeight="1" x14ac:dyDescent="0.2">
      <c r="A56" s="42" t="s">
        <v>30</v>
      </c>
      <c r="B56" s="43"/>
      <c r="C56" s="43"/>
      <c r="D56" s="43"/>
      <c r="E56" s="43"/>
      <c r="F56" s="43"/>
      <c r="G56" s="43"/>
      <c r="H56" s="43"/>
      <c r="I56" s="44"/>
      <c r="J56" s="12"/>
      <c r="K56" s="45" t="s">
        <v>104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1"/>
      <c r="BI56" s="46" t="s">
        <v>105</v>
      </c>
      <c r="BJ56" s="47"/>
      <c r="BK56" s="47"/>
      <c r="BL56" s="47"/>
      <c r="BM56" s="47"/>
      <c r="BN56" s="47"/>
      <c r="BO56" s="47"/>
      <c r="BP56" s="47"/>
      <c r="BQ56" s="47"/>
      <c r="BR56" s="47"/>
      <c r="BS56" s="48"/>
      <c r="BT56" s="11">
        <v>50.65</v>
      </c>
      <c r="BU56" s="19">
        <v>54.859000000000002</v>
      </c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</row>
    <row r="57" spans="1:93" ht="60" customHeight="1" x14ac:dyDescent="0.2">
      <c r="A57" s="42" t="s">
        <v>69</v>
      </c>
      <c r="B57" s="43"/>
      <c r="C57" s="43"/>
      <c r="D57" s="43"/>
      <c r="E57" s="43"/>
      <c r="F57" s="43"/>
      <c r="G57" s="43"/>
      <c r="H57" s="43"/>
      <c r="I57" s="44"/>
      <c r="J57" s="12"/>
      <c r="K57" s="45" t="s">
        <v>106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1"/>
      <c r="BI57" s="46" t="s">
        <v>165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8"/>
      <c r="BT57" s="10">
        <f>BT55/BT56/1000</f>
        <v>3.3948963474827245</v>
      </c>
      <c r="BU57" s="10">
        <f>BU55/BU56/1000</f>
        <v>3.3707267722707308</v>
      </c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</row>
    <row r="58" spans="1:93" ht="57" customHeight="1" x14ac:dyDescent="0.2">
      <c r="A58" s="42" t="s">
        <v>107</v>
      </c>
      <c r="B58" s="43"/>
      <c r="C58" s="43"/>
      <c r="D58" s="43"/>
      <c r="E58" s="43"/>
      <c r="F58" s="43"/>
      <c r="G58" s="43"/>
      <c r="H58" s="43"/>
      <c r="I58" s="44"/>
      <c r="J58" s="12"/>
      <c r="K58" s="45" t="s">
        <v>108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1"/>
      <c r="BI58" s="46" t="s">
        <v>26</v>
      </c>
      <c r="BJ58" s="47"/>
      <c r="BK58" s="47"/>
      <c r="BL58" s="47"/>
      <c r="BM58" s="47"/>
      <c r="BN58" s="47"/>
      <c r="BO58" s="47"/>
      <c r="BP58" s="47"/>
      <c r="BQ58" s="47"/>
      <c r="BR58" s="47"/>
      <c r="BS58" s="48"/>
      <c r="BT58" s="11" t="s">
        <v>26</v>
      </c>
      <c r="BU58" s="10" t="s">
        <v>26</v>
      </c>
      <c r="BV58" s="40" t="s">
        <v>26</v>
      </c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</row>
    <row r="59" spans="1:93" ht="39.75" customHeight="1" x14ac:dyDescent="0.2">
      <c r="A59" s="33" t="s">
        <v>27</v>
      </c>
      <c r="B59" s="34"/>
      <c r="C59" s="34"/>
      <c r="D59" s="34"/>
      <c r="E59" s="34"/>
      <c r="F59" s="34"/>
      <c r="G59" s="34"/>
      <c r="H59" s="34"/>
      <c r="I59" s="35"/>
      <c r="J59" s="15"/>
      <c r="K59" s="36" t="s">
        <v>109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16"/>
      <c r="BI59" s="37" t="s">
        <v>110</v>
      </c>
      <c r="BJ59" s="38"/>
      <c r="BK59" s="38"/>
      <c r="BL59" s="38"/>
      <c r="BM59" s="38"/>
      <c r="BN59" s="38"/>
      <c r="BO59" s="38"/>
      <c r="BP59" s="38"/>
      <c r="BQ59" s="38"/>
      <c r="BR59" s="38"/>
      <c r="BS59" s="39"/>
      <c r="BT59" s="81">
        <v>11791</v>
      </c>
      <c r="BU59" s="82">
        <v>11791</v>
      </c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</row>
    <row r="60" spans="1:93" ht="15" customHeight="1" x14ac:dyDescent="0.2">
      <c r="A60" s="33" t="s">
        <v>111</v>
      </c>
      <c r="B60" s="34"/>
      <c r="C60" s="34"/>
      <c r="D60" s="34"/>
      <c r="E60" s="34"/>
      <c r="F60" s="34"/>
      <c r="G60" s="34"/>
      <c r="H60" s="34"/>
      <c r="I60" s="35"/>
      <c r="J60" s="15"/>
      <c r="K60" s="36" t="s">
        <v>112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16"/>
      <c r="BI60" s="37" t="s">
        <v>113</v>
      </c>
      <c r="BJ60" s="38"/>
      <c r="BK60" s="38"/>
      <c r="BL60" s="38"/>
      <c r="BM60" s="38"/>
      <c r="BN60" s="38"/>
      <c r="BO60" s="38"/>
      <c r="BP60" s="38"/>
      <c r="BQ60" s="38"/>
      <c r="BR60" s="38"/>
      <c r="BS60" s="39"/>
      <c r="BT60" s="18">
        <f>BT61+BT62+BT63</f>
        <v>687.07999999999993</v>
      </c>
      <c r="BU60" s="18">
        <f>BU61+BU62+BU63</f>
        <v>687.07999999999993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</row>
    <row r="61" spans="1:93" ht="30" customHeight="1" x14ac:dyDescent="0.2">
      <c r="A61" s="33" t="s">
        <v>114</v>
      </c>
      <c r="B61" s="34"/>
      <c r="C61" s="34"/>
      <c r="D61" s="34"/>
      <c r="E61" s="34"/>
      <c r="F61" s="34"/>
      <c r="G61" s="34"/>
      <c r="H61" s="34"/>
      <c r="I61" s="35"/>
      <c r="J61" s="15"/>
      <c r="K61" s="36" t="s">
        <v>115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16"/>
      <c r="BI61" s="37" t="s">
        <v>113</v>
      </c>
      <c r="BJ61" s="38"/>
      <c r="BK61" s="38"/>
      <c r="BL61" s="38"/>
      <c r="BM61" s="38"/>
      <c r="BN61" s="38"/>
      <c r="BO61" s="38"/>
      <c r="BP61" s="38"/>
      <c r="BQ61" s="38"/>
      <c r="BR61" s="38"/>
      <c r="BS61" s="39"/>
      <c r="BT61" s="20">
        <v>298.3</v>
      </c>
      <c r="BU61" s="20">
        <v>298.3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</row>
    <row r="62" spans="1:93" ht="30" customHeight="1" x14ac:dyDescent="0.2">
      <c r="A62" s="33" t="s">
        <v>116</v>
      </c>
      <c r="B62" s="34"/>
      <c r="C62" s="34"/>
      <c r="D62" s="34"/>
      <c r="E62" s="34"/>
      <c r="F62" s="34"/>
      <c r="G62" s="34"/>
      <c r="H62" s="34"/>
      <c r="I62" s="35"/>
      <c r="J62" s="15"/>
      <c r="K62" s="36" t="s">
        <v>117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16"/>
      <c r="BI62" s="37" t="s">
        <v>113</v>
      </c>
      <c r="BJ62" s="38"/>
      <c r="BK62" s="38"/>
      <c r="BL62" s="38"/>
      <c r="BM62" s="38"/>
      <c r="BN62" s="38"/>
      <c r="BO62" s="38"/>
      <c r="BP62" s="38"/>
      <c r="BQ62" s="38"/>
      <c r="BR62" s="38"/>
      <c r="BS62" s="39"/>
      <c r="BT62" s="20">
        <v>13.25</v>
      </c>
      <c r="BU62" s="20">
        <v>13.25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</row>
    <row r="63" spans="1:93" ht="30" customHeight="1" x14ac:dyDescent="0.2">
      <c r="A63" s="33" t="s">
        <v>118</v>
      </c>
      <c r="B63" s="34"/>
      <c r="C63" s="34"/>
      <c r="D63" s="34"/>
      <c r="E63" s="34"/>
      <c r="F63" s="34"/>
      <c r="G63" s="34"/>
      <c r="H63" s="34"/>
      <c r="I63" s="35"/>
      <c r="J63" s="15"/>
      <c r="K63" s="36" t="s">
        <v>119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16"/>
      <c r="BI63" s="37" t="s">
        <v>113</v>
      </c>
      <c r="BJ63" s="38"/>
      <c r="BK63" s="38"/>
      <c r="BL63" s="38"/>
      <c r="BM63" s="38"/>
      <c r="BN63" s="38"/>
      <c r="BO63" s="38"/>
      <c r="BP63" s="38"/>
      <c r="BQ63" s="38"/>
      <c r="BR63" s="38"/>
      <c r="BS63" s="39"/>
      <c r="BT63" s="18">
        <v>375.53</v>
      </c>
      <c r="BU63" s="18">
        <v>375.53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O63" s="8"/>
    </row>
    <row r="64" spans="1:93" ht="30" customHeight="1" x14ac:dyDescent="0.2">
      <c r="A64" s="33" t="s">
        <v>120</v>
      </c>
      <c r="B64" s="34"/>
      <c r="C64" s="34"/>
      <c r="D64" s="34"/>
      <c r="E64" s="34"/>
      <c r="F64" s="34"/>
      <c r="G64" s="34"/>
      <c r="H64" s="34"/>
      <c r="I64" s="35"/>
      <c r="J64" s="15"/>
      <c r="K64" s="36" t="s">
        <v>121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16"/>
      <c r="BI64" s="37" t="s">
        <v>122</v>
      </c>
      <c r="BJ64" s="38"/>
      <c r="BK64" s="38"/>
      <c r="BL64" s="38"/>
      <c r="BM64" s="38"/>
      <c r="BN64" s="38"/>
      <c r="BO64" s="38"/>
      <c r="BP64" s="38"/>
      <c r="BQ64" s="38"/>
      <c r="BR64" s="38"/>
      <c r="BS64" s="39"/>
      <c r="BT64" s="85">
        <v>3476.45</v>
      </c>
      <c r="BU64" s="86">
        <v>4337.4409999999998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O64" s="14"/>
    </row>
    <row r="65" spans="1:109" ht="42" customHeight="1" x14ac:dyDescent="0.2">
      <c r="A65" s="33" t="s">
        <v>123</v>
      </c>
      <c r="B65" s="34"/>
      <c r="C65" s="34"/>
      <c r="D65" s="34"/>
      <c r="E65" s="34"/>
      <c r="F65" s="34"/>
      <c r="G65" s="34"/>
      <c r="H65" s="34"/>
      <c r="I65" s="35"/>
      <c r="J65" s="15"/>
      <c r="K65" s="36" t="s">
        <v>124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16"/>
      <c r="BI65" s="37" t="s">
        <v>122</v>
      </c>
      <c r="BJ65" s="38"/>
      <c r="BK65" s="38"/>
      <c r="BL65" s="38"/>
      <c r="BM65" s="38"/>
      <c r="BN65" s="38"/>
      <c r="BO65" s="38"/>
      <c r="BP65" s="38"/>
      <c r="BQ65" s="38"/>
      <c r="BR65" s="38"/>
      <c r="BS65" s="39"/>
      <c r="BT65" s="86" t="s">
        <v>202</v>
      </c>
      <c r="BU65" s="86" t="s">
        <v>202</v>
      </c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O65" s="8"/>
    </row>
    <row r="66" spans="1:109" ht="42.75" customHeight="1" x14ac:dyDescent="0.2">
      <c r="A66" s="33" t="s">
        <v>125</v>
      </c>
      <c r="B66" s="34"/>
      <c r="C66" s="34"/>
      <c r="D66" s="34"/>
      <c r="E66" s="34"/>
      <c r="F66" s="34"/>
      <c r="G66" s="34"/>
      <c r="H66" s="34"/>
      <c r="I66" s="35"/>
      <c r="J66" s="15"/>
      <c r="K66" s="36" t="s">
        <v>126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16"/>
      <c r="BI66" s="37" t="s">
        <v>122</v>
      </c>
      <c r="BJ66" s="38"/>
      <c r="BK66" s="38"/>
      <c r="BL66" s="38"/>
      <c r="BM66" s="38"/>
      <c r="BN66" s="38"/>
      <c r="BO66" s="38"/>
      <c r="BP66" s="38"/>
      <c r="BQ66" s="38"/>
      <c r="BR66" s="38"/>
      <c r="BS66" s="39"/>
      <c r="BT66" s="86" t="s">
        <v>203</v>
      </c>
      <c r="BU66" s="86" t="s">
        <v>203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</row>
    <row r="67" spans="1:109" ht="42.75" customHeight="1" x14ac:dyDescent="0.2">
      <c r="A67" s="33" t="s">
        <v>127</v>
      </c>
      <c r="B67" s="34"/>
      <c r="C67" s="34"/>
      <c r="D67" s="34"/>
      <c r="E67" s="34"/>
      <c r="F67" s="34"/>
      <c r="G67" s="34"/>
      <c r="H67" s="34"/>
      <c r="I67" s="35"/>
      <c r="J67" s="15"/>
      <c r="K67" s="36" t="s">
        <v>128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16"/>
      <c r="BI67" s="37" t="s">
        <v>122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39"/>
      <c r="BT67" s="85" t="s">
        <v>204</v>
      </c>
      <c r="BU67" s="86" t="s">
        <v>205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</row>
    <row r="68" spans="1:109" ht="42.75" customHeight="1" x14ac:dyDescent="0.2">
      <c r="A68" s="33" t="s">
        <v>129</v>
      </c>
      <c r="B68" s="34"/>
      <c r="C68" s="34"/>
      <c r="D68" s="34"/>
      <c r="E68" s="34"/>
      <c r="F68" s="34"/>
      <c r="G68" s="34"/>
      <c r="H68" s="34"/>
      <c r="I68" s="35"/>
      <c r="J68" s="15"/>
      <c r="K68" s="36" t="s">
        <v>130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16"/>
      <c r="BI68" s="37" t="s">
        <v>122</v>
      </c>
      <c r="BJ68" s="38"/>
      <c r="BK68" s="38"/>
      <c r="BL68" s="38"/>
      <c r="BM68" s="38"/>
      <c r="BN68" s="38"/>
      <c r="BO68" s="38"/>
      <c r="BP68" s="38"/>
      <c r="BQ68" s="38"/>
      <c r="BR68" s="38"/>
      <c r="BS68" s="39"/>
      <c r="BT68" s="85" t="s">
        <v>206</v>
      </c>
      <c r="BU68" s="86" t="s">
        <v>207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O68" s="7"/>
    </row>
    <row r="69" spans="1:109" ht="30" customHeight="1" x14ac:dyDescent="0.2">
      <c r="A69" s="33" t="s">
        <v>131</v>
      </c>
      <c r="B69" s="34"/>
      <c r="C69" s="34"/>
      <c r="D69" s="34"/>
      <c r="E69" s="34"/>
      <c r="F69" s="34"/>
      <c r="G69" s="34"/>
      <c r="H69" s="34"/>
      <c r="I69" s="35"/>
      <c r="J69" s="15"/>
      <c r="K69" s="36" t="s">
        <v>132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16"/>
      <c r="BI69" s="37" t="s">
        <v>122</v>
      </c>
      <c r="BJ69" s="38"/>
      <c r="BK69" s="38"/>
      <c r="BL69" s="38"/>
      <c r="BM69" s="38"/>
      <c r="BN69" s="38"/>
      <c r="BO69" s="38"/>
      <c r="BP69" s="38"/>
      <c r="BQ69" s="38"/>
      <c r="BR69" s="38"/>
      <c r="BS69" s="39"/>
      <c r="BT69" s="85" t="s">
        <v>208</v>
      </c>
      <c r="BU69" s="86" t="s">
        <v>209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P69" s="7"/>
      <c r="CQ69" s="8"/>
    </row>
    <row r="70" spans="1:109" ht="30" customHeight="1" x14ac:dyDescent="0.2">
      <c r="A70" s="33" t="s">
        <v>133</v>
      </c>
      <c r="B70" s="34"/>
      <c r="C70" s="34"/>
      <c r="D70" s="34"/>
      <c r="E70" s="34"/>
      <c r="F70" s="34"/>
      <c r="G70" s="34"/>
      <c r="H70" s="34"/>
      <c r="I70" s="35"/>
      <c r="J70" s="15"/>
      <c r="K70" s="36" t="s">
        <v>134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16"/>
      <c r="BI70" s="37" t="s">
        <v>122</v>
      </c>
      <c r="BJ70" s="38"/>
      <c r="BK70" s="38"/>
      <c r="BL70" s="38"/>
      <c r="BM70" s="38"/>
      <c r="BN70" s="38"/>
      <c r="BO70" s="38"/>
      <c r="BP70" s="38"/>
      <c r="BQ70" s="38"/>
      <c r="BR70" s="38"/>
      <c r="BS70" s="39"/>
      <c r="BT70" s="86" t="s">
        <v>210</v>
      </c>
      <c r="BU70" s="86" t="s">
        <v>211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DE70" s="8"/>
    </row>
    <row r="71" spans="1:109" ht="30" customHeight="1" x14ac:dyDescent="0.2">
      <c r="A71" s="33" t="s">
        <v>135</v>
      </c>
      <c r="B71" s="34"/>
      <c r="C71" s="34"/>
      <c r="D71" s="34"/>
      <c r="E71" s="34"/>
      <c r="F71" s="34"/>
      <c r="G71" s="34"/>
      <c r="H71" s="34"/>
      <c r="I71" s="35"/>
      <c r="J71" s="15"/>
      <c r="K71" s="36" t="s">
        <v>136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16"/>
      <c r="BI71" s="37" t="s">
        <v>122</v>
      </c>
      <c r="BJ71" s="38"/>
      <c r="BK71" s="38"/>
      <c r="BL71" s="38"/>
      <c r="BM71" s="38"/>
      <c r="BN71" s="38"/>
      <c r="BO71" s="38"/>
      <c r="BP71" s="38"/>
      <c r="BQ71" s="38"/>
      <c r="BR71" s="38"/>
      <c r="BS71" s="39"/>
      <c r="BT71" s="86" t="s">
        <v>212</v>
      </c>
      <c r="BU71" s="86" t="s">
        <v>212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P71" s="7"/>
    </row>
    <row r="72" spans="1:109" ht="30" customHeight="1" x14ac:dyDescent="0.2">
      <c r="A72" s="33" t="s">
        <v>137</v>
      </c>
      <c r="B72" s="34"/>
      <c r="C72" s="34"/>
      <c r="D72" s="34"/>
      <c r="E72" s="34"/>
      <c r="F72" s="34"/>
      <c r="G72" s="34"/>
      <c r="H72" s="34"/>
      <c r="I72" s="35"/>
      <c r="J72" s="15"/>
      <c r="K72" s="36" t="s">
        <v>138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16"/>
      <c r="BI72" s="37" t="s">
        <v>122</v>
      </c>
      <c r="BJ72" s="38"/>
      <c r="BK72" s="38"/>
      <c r="BL72" s="38"/>
      <c r="BM72" s="38"/>
      <c r="BN72" s="38"/>
      <c r="BO72" s="38"/>
      <c r="BP72" s="38"/>
      <c r="BQ72" s="38"/>
      <c r="BR72" s="38"/>
      <c r="BS72" s="39"/>
      <c r="BT72" s="85" t="s">
        <v>213</v>
      </c>
      <c r="BU72" s="86" t="s">
        <v>214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</row>
    <row r="73" spans="1:109" ht="15" customHeight="1" x14ac:dyDescent="0.2">
      <c r="A73" s="33" t="s">
        <v>139</v>
      </c>
      <c r="B73" s="34"/>
      <c r="C73" s="34"/>
      <c r="D73" s="34"/>
      <c r="E73" s="34"/>
      <c r="F73" s="34"/>
      <c r="G73" s="34"/>
      <c r="H73" s="34"/>
      <c r="I73" s="35"/>
      <c r="J73" s="15"/>
      <c r="K73" s="36" t="s">
        <v>140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16"/>
      <c r="BI73" s="37" t="s">
        <v>141</v>
      </c>
      <c r="BJ73" s="38"/>
      <c r="BK73" s="38"/>
      <c r="BL73" s="38"/>
      <c r="BM73" s="38"/>
      <c r="BN73" s="38"/>
      <c r="BO73" s="38"/>
      <c r="BP73" s="38"/>
      <c r="BQ73" s="38"/>
      <c r="BR73" s="38"/>
      <c r="BS73" s="39"/>
      <c r="BT73" s="85" t="s">
        <v>215</v>
      </c>
      <c r="BU73" s="86" t="s">
        <v>216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O73" s="8"/>
    </row>
    <row r="74" spans="1:109" ht="30" customHeight="1" x14ac:dyDescent="0.2">
      <c r="A74" s="33" t="s">
        <v>142</v>
      </c>
      <c r="B74" s="34"/>
      <c r="C74" s="34"/>
      <c r="D74" s="34"/>
      <c r="E74" s="34"/>
      <c r="F74" s="34"/>
      <c r="G74" s="34"/>
      <c r="H74" s="34"/>
      <c r="I74" s="35"/>
      <c r="J74" s="15"/>
      <c r="K74" s="36" t="s">
        <v>143</v>
      </c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16"/>
      <c r="BI74" s="37" t="s">
        <v>141</v>
      </c>
      <c r="BJ74" s="38"/>
      <c r="BK74" s="38"/>
      <c r="BL74" s="38"/>
      <c r="BM74" s="38"/>
      <c r="BN74" s="38"/>
      <c r="BO74" s="38"/>
      <c r="BP74" s="38"/>
      <c r="BQ74" s="38"/>
      <c r="BR74" s="38"/>
      <c r="BS74" s="39"/>
      <c r="BT74" s="86" t="s">
        <v>217</v>
      </c>
      <c r="BU74" s="86" t="s">
        <v>218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</row>
    <row r="75" spans="1:109" ht="30" customHeight="1" x14ac:dyDescent="0.2">
      <c r="A75" s="33" t="s">
        <v>144</v>
      </c>
      <c r="B75" s="34"/>
      <c r="C75" s="34"/>
      <c r="D75" s="34"/>
      <c r="E75" s="34"/>
      <c r="F75" s="34"/>
      <c r="G75" s="34"/>
      <c r="H75" s="34"/>
      <c r="I75" s="35"/>
      <c r="J75" s="15"/>
      <c r="K75" s="36" t="s">
        <v>145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16"/>
      <c r="BI75" s="37" t="s">
        <v>141</v>
      </c>
      <c r="BJ75" s="38"/>
      <c r="BK75" s="38"/>
      <c r="BL75" s="38"/>
      <c r="BM75" s="38"/>
      <c r="BN75" s="38"/>
      <c r="BO75" s="38"/>
      <c r="BP75" s="38"/>
      <c r="BQ75" s="38"/>
      <c r="BR75" s="38"/>
      <c r="BS75" s="39"/>
      <c r="BT75" s="86" t="s">
        <v>219</v>
      </c>
      <c r="BU75" s="86" t="s">
        <v>220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O75" s="14"/>
      <c r="CQ75" s="7"/>
    </row>
    <row r="76" spans="1:109" ht="30" customHeight="1" x14ac:dyDescent="0.2">
      <c r="A76" s="33" t="s">
        <v>146</v>
      </c>
      <c r="B76" s="34"/>
      <c r="C76" s="34"/>
      <c r="D76" s="34"/>
      <c r="E76" s="34"/>
      <c r="F76" s="34"/>
      <c r="G76" s="34"/>
      <c r="H76" s="34"/>
      <c r="I76" s="35"/>
      <c r="J76" s="15"/>
      <c r="K76" s="36" t="s">
        <v>147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16"/>
      <c r="BI76" s="37" t="s">
        <v>141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9"/>
      <c r="BT76" s="85" t="s">
        <v>221</v>
      </c>
      <c r="BU76" s="86" t="s">
        <v>222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</row>
    <row r="77" spans="1:109" ht="30" customHeight="1" x14ac:dyDescent="0.2">
      <c r="A77" s="33" t="s">
        <v>148</v>
      </c>
      <c r="B77" s="34"/>
      <c r="C77" s="34"/>
      <c r="D77" s="34"/>
      <c r="E77" s="34"/>
      <c r="F77" s="34"/>
      <c r="G77" s="34"/>
      <c r="H77" s="34"/>
      <c r="I77" s="35"/>
      <c r="J77" s="15"/>
      <c r="K77" s="36" t="s">
        <v>149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16"/>
      <c r="BI77" s="37" t="s">
        <v>141</v>
      </c>
      <c r="BJ77" s="38"/>
      <c r="BK77" s="38"/>
      <c r="BL77" s="38"/>
      <c r="BM77" s="38"/>
      <c r="BN77" s="38"/>
      <c r="BO77" s="38"/>
      <c r="BP77" s="38"/>
      <c r="BQ77" s="38"/>
      <c r="BR77" s="38"/>
      <c r="BS77" s="39"/>
      <c r="BT77" s="85" t="s">
        <v>223</v>
      </c>
      <c r="BU77" s="86" t="s">
        <v>224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</row>
    <row r="78" spans="1:109" ht="15" customHeight="1" x14ac:dyDescent="0.2">
      <c r="A78" s="33" t="s">
        <v>150</v>
      </c>
      <c r="B78" s="34"/>
      <c r="C78" s="34"/>
      <c r="D78" s="34"/>
      <c r="E78" s="34"/>
      <c r="F78" s="34"/>
      <c r="G78" s="34"/>
      <c r="H78" s="34"/>
      <c r="I78" s="35"/>
      <c r="J78" s="15"/>
      <c r="K78" s="36" t="s">
        <v>151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16"/>
      <c r="BI78" s="37" t="s">
        <v>152</v>
      </c>
      <c r="BJ78" s="38"/>
      <c r="BK78" s="38"/>
      <c r="BL78" s="38"/>
      <c r="BM78" s="38"/>
      <c r="BN78" s="38"/>
      <c r="BO78" s="38"/>
      <c r="BP78" s="38"/>
      <c r="BQ78" s="38"/>
      <c r="BR78" s="38"/>
      <c r="BS78" s="39"/>
      <c r="BT78" s="83" t="s">
        <v>15</v>
      </c>
      <c r="BU78" s="84">
        <v>57.31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</row>
    <row r="79" spans="1:109" ht="30" customHeight="1" x14ac:dyDescent="0.2">
      <c r="A79" s="33" t="s">
        <v>153</v>
      </c>
      <c r="B79" s="34"/>
      <c r="C79" s="34"/>
      <c r="D79" s="34"/>
      <c r="E79" s="34"/>
      <c r="F79" s="34"/>
      <c r="G79" s="34"/>
      <c r="H79" s="34"/>
      <c r="I79" s="35"/>
      <c r="J79" s="15"/>
      <c r="K79" s="36" t="s">
        <v>154</v>
      </c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16"/>
      <c r="BI79" s="37" t="s">
        <v>29</v>
      </c>
      <c r="BJ79" s="38"/>
      <c r="BK79" s="38"/>
      <c r="BL79" s="38"/>
      <c r="BM79" s="38"/>
      <c r="BN79" s="38"/>
      <c r="BO79" s="38"/>
      <c r="BP79" s="38"/>
      <c r="BQ79" s="38"/>
      <c r="BR79" s="38"/>
      <c r="BS79" s="39"/>
      <c r="BT79" s="18">
        <v>58222.9</v>
      </c>
      <c r="BU79" s="19">
        <v>236163.45800000001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</row>
    <row r="80" spans="1:109" ht="30" customHeight="1" x14ac:dyDescent="0.2">
      <c r="A80" s="33" t="s">
        <v>155</v>
      </c>
      <c r="B80" s="34"/>
      <c r="C80" s="34"/>
      <c r="D80" s="34"/>
      <c r="E80" s="34"/>
      <c r="F80" s="34"/>
      <c r="G80" s="34"/>
      <c r="H80" s="34"/>
      <c r="I80" s="35"/>
      <c r="J80" s="15"/>
      <c r="K80" s="36" t="s">
        <v>156</v>
      </c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16"/>
      <c r="BI80" s="37" t="s">
        <v>29</v>
      </c>
      <c r="BJ80" s="38"/>
      <c r="BK80" s="38"/>
      <c r="BL80" s="38"/>
      <c r="BM80" s="38"/>
      <c r="BN80" s="38"/>
      <c r="BO80" s="38"/>
      <c r="BP80" s="38"/>
      <c r="BQ80" s="38"/>
      <c r="BR80" s="38"/>
      <c r="BS80" s="39"/>
      <c r="BT80" s="18">
        <v>0</v>
      </c>
      <c r="BU80" s="19">
        <v>206905.7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</row>
    <row r="81" spans="1:90" ht="45" customHeight="1" x14ac:dyDescent="0.2">
      <c r="A81" s="33" t="s">
        <v>157</v>
      </c>
      <c r="B81" s="34"/>
      <c r="C81" s="34"/>
      <c r="D81" s="34"/>
      <c r="E81" s="34"/>
      <c r="F81" s="34"/>
      <c r="G81" s="34"/>
      <c r="H81" s="34"/>
      <c r="I81" s="35"/>
      <c r="J81" s="15"/>
      <c r="K81" s="36" t="s">
        <v>158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16"/>
      <c r="BI81" s="37" t="s">
        <v>152</v>
      </c>
      <c r="BJ81" s="38"/>
      <c r="BK81" s="38"/>
      <c r="BL81" s="38"/>
      <c r="BM81" s="38"/>
      <c r="BN81" s="38"/>
      <c r="BO81" s="38"/>
      <c r="BP81" s="38"/>
      <c r="BQ81" s="38"/>
      <c r="BR81" s="38"/>
      <c r="BS81" s="39"/>
      <c r="BT81" s="17">
        <v>9.9700000000000006</v>
      </c>
      <c r="BU81" s="17">
        <v>9.9700000000000006</v>
      </c>
      <c r="BV81" s="40" t="s">
        <v>26</v>
      </c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</row>
    <row r="83" spans="1:90" ht="12.75" x14ac:dyDescent="0.2">
      <c r="G83" s="2" t="s">
        <v>159</v>
      </c>
    </row>
    <row r="84" spans="1:90" ht="68.25" customHeight="1" x14ac:dyDescent="0.2">
      <c r="A84" s="32" t="s">
        <v>160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</row>
    <row r="85" spans="1:90" ht="25.5" customHeight="1" x14ac:dyDescent="0.2">
      <c r="A85" s="32" t="s">
        <v>161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</row>
    <row r="86" spans="1:90" ht="25.5" customHeight="1" x14ac:dyDescent="0.2">
      <c r="A86" s="32" t="s">
        <v>162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</row>
    <row r="87" spans="1:90" ht="25.5" customHeight="1" x14ac:dyDescent="0.2">
      <c r="A87" s="32" t="s">
        <v>163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</row>
    <row r="88" spans="1:90" ht="25.5" customHeight="1" x14ac:dyDescent="0.2">
      <c r="A88" s="32" t="s">
        <v>164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</row>
    <row r="89" spans="1:90" ht="3" customHeight="1" x14ac:dyDescent="0.2"/>
  </sheetData>
  <mergeCells count="220">
    <mergeCell ref="A5:CL5"/>
    <mergeCell ref="A6:CL6"/>
    <mergeCell ref="A7:CL7"/>
    <mergeCell ref="A8:CL8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18:I18"/>
    <mergeCell ref="K18:BG18"/>
    <mergeCell ref="BI18:BS18"/>
    <mergeCell ref="BV18:CL57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60:I60"/>
    <mergeCell ref="K60:BG60"/>
    <mergeCell ref="BI60:BS60"/>
    <mergeCell ref="BV60:CL80"/>
    <mergeCell ref="A61:I61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A64:I64"/>
    <mergeCell ref="K64:BG64"/>
    <mergeCell ref="BI64:BS64"/>
    <mergeCell ref="A65:I65"/>
    <mergeCell ref="K65:BG65"/>
    <mergeCell ref="BI65:BS65"/>
    <mergeCell ref="A66:I66"/>
    <mergeCell ref="K66:BG66"/>
    <mergeCell ref="BI66:BS66"/>
    <mergeCell ref="A67:I67"/>
    <mergeCell ref="K67:BG67"/>
    <mergeCell ref="BI67:BS67"/>
    <mergeCell ref="A68:I68"/>
    <mergeCell ref="K68:BG68"/>
    <mergeCell ref="BI68:BS68"/>
    <mergeCell ref="A69:I69"/>
    <mergeCell ref="K69:BG69"/>
    <mergeCell ref="BI69:BS69"/>
    <mergeCell ref="A70:I70"/>
    <mergeCell ref="K70:BG70"/>
    <mergeCell ref="BI70:BS70"/>
    <mergeCell ref="A71:I71"/>
    <mergeCell ref="K71:BG71"/>
    <mergeCell ref="BI71:BS71"/>
    <mergeCell ref="A72:I72"/>
    <mergeCell ref="K72:BG72"/>
    <mergeCell ref="BI72:BS72"/>
    <mergeCell ref="A73:I73"/>
    <mergeCell ref="K73:BG73"/>
    <mergeCell ref="BI73:BS73"/>
    <mergeCell ref="A74:I74"/>
    <mergeCell ref="K74:BG74"/>
    <mergeCell ref="BI74:BS74"/>
    <mergeCell ref="A75:I75"/>
    <mergeCell ref="K75:BG75"/>
    <mergeCell ref="BI75:BS75"/>
    <mergeCell ref="A76:I76"/>
    <mergeCell ref="K76:BG76"/>
    <mergeCell ref="BI76:BS76"/>
    <mergeCell ref="A77:I77"/>
    <mergeCell ref="K77:BG77"/>
    <mergeCell ref="BI77:BS77"/>
    <mergeCell ref="A84:CL84"/>
    <mergeCell ref="A85:CL85"/>
    <mergeCell ref="A86:CL86"/>
    <mergeCell ref="A87:CL87"/>
    <mergeCell ref="A88:CL88"/>
    <mergeCell ref="A81:I81"/>
    <mergeCell ref="K81:BG81"/>
    <mergeCell ref="BI81:BS81"/>
    <mergeCell ref="A78:I78"/>
    <mergeCell ref="K78:BG78"/>
    <mergeCell ref="BI78:BS78"/>
    <mergeCell ref="BV81:CL81"/>
    <mergeCell ref="A79:I79"/>
    <mergeCell ref="K79:BG79"/>
    <mergeCell ref="BI79:BS79"/>
    <mergeCell ref="A80:I80"/>
    <mergeCell ref="K80:BG80"/>
    <mergeCell ref="BI80:BS80"/>
  </mergeCells>
  <pageMargins left="0.78740157480314965" right="0.31496062992125984" top="0.59055118110236227" bottom="0.39370078740157483" header="0.19685039370078741" footer="0.19685039370078741"/>
  <pageSetup paperSize="9" scale="99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5472D-D874-4573-BDE9-F39AADB5FB9C}">
  <dimension ref="A2:H38"/>
  <sheetViews>
    <sheetView workbookViewId="0">
      <selection activeCell="A6" sqref="A6:H6"/>
    </sheetView>
  </sheetViews>
  <sheetFormatPr defaultRowHeight="12.75" x14ac:dyDescent="0.2"/>
  <cols>
    <col min="1" max="1" width="7.85546875" customWidth="1"/>
    <col min="2" max="2" width="8.28515625" customWidth="1"/>
    <col min="3" max="3" width="22.85546875" customWidth="1"/>
    <col min="4" max="4" width="14.85546875" customWidth="1"/>
    <col min="5" max="5" width="15.7109375" customWidth="1"/>
    <col min="6" max="6" width="17.42578125" customWidth="1"/>
    <col min="7" max="7" width="14.5703125" customWidth="1"/>
    <col min="8" max="8" width="16.42578125" customWidth="1"/>
  </cols>
  <sheetData>
    <row r="2" spans="1:8" x14ac:dyDescent="0.2">
      <c r="H2" s="21" t="s">
        <v>166</v>
      </c>
    </row>
    <row r="3" spans="1:8" x14ac:dyDescent="0.2">
      <c r="H3" s="21" t="s">
        <v>167</v>
      </c>
    </row>
    <row r="4" spans="1:8" x14ac:dyDescent="0.2">
      <c r="H4" s="21" t="s">
        <v>168</v>
      </c>
    </row>
    <row r="5" spans="1:8" x14ac:dyDescent="0.2">
      <c r="A5" s="22"/>
      <c r="H5" s="21" t="s">
        <v>169</v>
      </c>
    </row>
    <row r="6" spans="1:8" ht="96" customHeight="1" x14ac:dyDescent="0.2">
      <c r="A6" s="74" t="s">
        <v>170</v>
      </c>
      <c r="B6" s="75"/>
      <c r="C6" s="75"/>
      <c r="D6" s="75"/>
      <c r="E6" s="75"/>
      <c r="F6" s="75"/>
      <c r="G6" s="75"/>
      <c r="H6" s="75"/>
    </row>
    <row r="7" spans="1:8" ht="26.25" customHeight="1" x14ac:dyDescent="0.2">
      <c r="A7" s="76" t="s">
        <v>7</v>
      </c>
      <c r="B7" s="77"/>
      <c r="C7" s="77"/>
      <c r="D7" s="77"/>
      <c r="E7" s="78" t="s">
        <v>171</v>
      </c>
      <c r="F7" s="79"/>
      <c r="G7" s="79"/>
      <c r="H7" s="79"/>
    </row>
    <row r="8" spans="1:8" ht="21.75" customHeight="1" x14ac:dyDescent="0.2">
      <c r="A8" s="76" t="s">
        <v>9</v>
      </c>
      <c r="B8" s="77"/>
      <c r="C8" s="77"/>
      <c r="D8" s="77"/>
      <c r="E8" s="78" t="s">
        <v>172</v>
      </c>
      <c r="F8" s="79"/>
      <c r="G8" s="79"/>
      <c r="H8" s="79"/>
    </row>
    <row r="9" spans="1:8" ht="15.75" x14ac:dyDescent="0.2">
      <c r="A9" s="28" t="s">
        <v>11</v>
      </c>
      <c r="B9" s="29"/>
      <c r="C9" s="28"/>
      <c r="D9" s="29"/>
      <c r="E9" s="78" t="s">
        <v>173</v>
      </c>
      <c r="F9" s="79"/>
      <c r="G9" s="79"/>
      <c r="H9" s="79"/>
    </row>
    <row r="10" spans="1:8" ht="16.5" thickBot="1" x14ac:dyDescent="0.25">
      <c r="A10" s="23"/>
    </row>
    <row r="11" spans="1:8" ht="19.5" customHeight="1" thickBot="1" x14ac:dyDescent="0.25">
      <c r="A11" s="23"/>
      <c r="B11" s="70" t="s">
        <v>174</v>
      </c>
      <c r="C11" s="70" t="s">
        <v>175</v>
      </c>
      <c r="D11" s="70" t="s">
        <v>176</v>
      </c>
      <c r="E11" s="68">
        <v>2023</v>
      </c>
      <c r="F11" s="69"/>
      <c r="G11" s="70" t="s">
        <v>177</v>
      </c>
    </row>
    <row r="12" spans="1:8" ht="29.25" customHeight="1" thickBot="1" x14ac:dyDescent="0.25">
      <c r="A12" s="23"/>
      <c r="B12" s="80"/>
      <c r="C12" s="71"/>
      <c r="D12" s="71"/>
      <c r="E12" s="24" t="s">
        <v>178</v>
      </c>
      <c r="F12" s="25" t="s">
        <v>179</v>
      </c>
      <c r="G12" s="71"/>
    </row>
    <row r="13" spans="1:8" ht="95.25" thickBot="1" x14ac:dyDescent="0.25">
      <c r="B13" s="26" t="s">
        <v>180</v>
      </c>
      <c r="C13" s="27" t="s">
        <v>181</v>
      </c>
      <c r="D13" s="27" t="s">
        <v>182</v>
      </c>
      <c r="E13" s="30"/>
      <c r="F13" s="31">
        <v>582242.598</v>
      </c>
      <c r="G13" s="27"/>
    </row>
    <row r="14" spans="1:8" ht="16.5" thickBot="1" x14ac:dyDescent="0.25">
      <c r="B14" s="63" t="s">
        <v>183</v>
      </c>
      <c r="C14" s="63" t="s">
        <v>184</v>
      </c>
      <c r="D14" s="27" t="s">
        <v>182</v>
      </c>
      <c r="E14" s="30"/>
      <c r="F14" s="30">
        <v>746202.09</v>
      </c>
      <c r="G14" s="27"/>
    </row>
    <row r="15" spans="1:8" ht="16.5" thickBot="1" x14ac:dyDescent="0.25">
      <c r="B15" s="72"/>
      <c r="C15" s="64"/>
      <c r="D15" s="27" t="s">
        <v>185</v>
      </c>
      <c r="E15" s="30"/>
      <c r="F15" s="87">
        <f>F19</f>
        <v>63.08</v>
      </c>
      <c r="G15" s="27"/>
    </row>
    <row r="16" spans="1:8" ht="16.5" thickBot="1" x14ac:dyDescent="0.25">
      <c r="B16" s="73"/>
      <c r="C16" s="65"/>
      <c r="D16" s="27" t="s">
        <v>186</v>
      </c>
      <c r="E16" s="30"/>
      <c r="F16" s="87">
        <f>F20</f>
        <v>273.38300000000004</v>
      </c>
      <c r="G16" s="27"/>
    </row>
    <row r="17" spans="2:7" ht="63.75" thickBot="1" x14ac:dyDescent="0.25">
      <c r="B17" s="26" t="s">
        <v>187</v>
      </c>
      <c r="C17" s="27" t="s">
        <v>188</v>
      </c>
      <c r="D17" s="27" t="s">
        <v>182</v>
      </c>
      <c r="E17" s="30"/>
      <c r="F17" s="30"/>
      <c r="G17" s="27"/>
    </row>
    <row r="18" spans="2:7" ht="16.5" thickBot="1" x14ac:dyDescent="0.25">
      <c r="B18" s="63" t="s">
        <v>189</v>
      </c>
      <c r="C18" s="63" t="s">
        <v>190</v>
      </c>
      <c r="D18" s="27" t="s">
        <v>182</v>
      </c>
      <c r="E18" s="30"/>
      <c r="F18" s="30">
        <v>746202.09</v>
      </c>
      <c r="G18" s="27"/>
    </row>
    <row r="19" spans="2:7" ht="16.5" thickBot="1" x14ac:dyDescent="0.25">
      <c r="B19" s="72"/>
      <c r="C19" s="64"/>
      <c r="D19" s="27" t="s">
        <v>185</v>
      </c>
      <c r="E19" s="30"/>
      <c r="F19" s="87">
        <f>F25+F28</f>
        <v>63.08</v>
      </c>
      <c r="G19" s="27"/>
    </row>
    <row r="20" spans="2:7" ht="16.5" thickBot="1" x14ac:dyDescent="0.25">
      <c r="B20" s="73"/>
      <c r="C20" s="65"/>
      <c r="D20" s="27" t="s">
        <v>186</v>
      </c>
      <c r="E20" s="30"/>
      <c r="F20" s="87">
        <f>F26+F29</f>
        <v>273.38300000000004</v>
      </c>
      <c r="G20" s="27"/>
    </row>
    <row r="21" spans="2:7" ht="16.5" thickBot="1" x14ac:dyDescent="0.25">
      <c r="B21" s="63" t="s">
        <v>191</v>
      </c>
      <c r="C21" s="63" t="s">
        <v>192</v>
      </c>
      <c r="D21" s="27" t="s">
        <v>182</v>
      </c>
      <c r="E21" s="30"/>
      <c r="F21" s="87"/>
      <c r="G21" s="27"/>
    </row>
    <row r="22" spans="2:7" ht="16.5" thickBot="1" x14ac:dyDescent="0.25">
      <c r="B22" s="72"/>
      <c r="C22" s="64"/>
      <c r="D22" s="27" t="s">
        <v>185</v>
      </c>
      <c r="E22" s="30"/>
      <c r="F22" s="87"/>
      <c r="G22" s="27"/>
    </row>
    <row r="23" spans="2:7" ht="16.5" thickBot="1" x14ac:dyDescent="0.25">
      <c r="B23" s="73"/>
      <c r="C23" s="65"/>
      <c r="D23" s="27" t="s">
        <v>186</v>
      </c>
      <c r="E23" s="30"/>
      <c r="F23" s="87"/>
      <c r="G23" s="27"/>
    </row>
    <row r="24" spans="2:7" ht="16.5" thickBot="1" x14ac:dyDescent="0.25">
      <c r="B24" s="63" t="s">
        <v>193</v>
      </c>
      <c r="C24" s="63" t="s">
        <v>194</v>
      </c>
      <c r="D24" s="27" t="s">
        <v>182</v>
      </c>
      <c r="E24" s="30"/>
      <c r="F24" s="87">
        <v>701854.05500000005</v>
      </c>
      <c r="G24" s="27"/>
    </row>
    <row r="25" spans="2:7" ht="16.5" thickBot="1" x14ac:dyDescent="0.25">
      <c r="B25" s="72"/>
      <c r="C25" s="64"/>
      <c r="D25" s="27" t="s">
        <v>185</v>
      </c>
      <c r="E25" s="30"/>
      <c r="F25" s="87">
        <v>55.5</v>
      </c>
      <c r="G25" s="27"/>
    </row>
    <row r="26" spans="2:7" ht="16.5" thickBot="1" x14ac:dyDescent="0.25">
      <c r="B26" s="73"/>
      <c r="C26" s="65"/>
      <c r="D26" s="27" t="s">
        <v>186</v>
      </c>
      <c r="E26" s="30"/>
      <c r="F26" s="87">
        <v>263.49</v>
      </c>
      <c r="G26" s="27"/>
    </row>
    <row r="27" spans="2:7" ht="16.5" thickBot="1" x14ac:dyDescent="0.25">
      <c r="B27" s="63" t="s">
        <v>195</v>
      </c>
      <c r="C27" s="63" t="s">
        <v>196</v>
      </c>
      <c r="D27" s="27" t="s">
        <v>182</v>
      </c>
      <c r="E27" s="30"/>
      <c r="F27" s="87">
        <v>44348.035000000003</v>
      </c>
      <c r="G27" s="27"/>
    </row>
    <row r="28" spans="2:7" ht="16.5" thickBot="1" x14ac:dyDescent="0.25">
      <c r="B28" s="72"/>
      <c r="C28" s="64"/>
      <c r="D28" s="27" t="s">
        <v>185</v>
      </c>
      <c r="E28" s="30"/>
      <c r="F28" s="87">
        <v>7.58</v>
      </c>
      <c r="G28" s="27"/>
    </row>
    <row r="29" spans="2:7" ht="16.5" thickBot="1" x14ac:dyDescent="0.25">
      <c r="B29" s="73"/>
      <c r="C29" s="65"/>
      <c r="D29" s="27" t="s">
        <v>186</v>
      </c>
      <c r="E29" s="30"/>
      <c r="F29" s="87">
        <v>9.8930000000000007</v>
      </c>
      <c r="G29" s="27"/>
    </row>
    <row r="30" spans="2:7" ht="16.5" thickBot="1" x14ac:dyDescent="0.25">
      <c r="B30" s="63" t="s">
        <v>197</v>
      </c>
      <c r="C30" s="63" t="s">
        <v>198</v>
      </c>
      <c r="D30" s="27" t="s">
        <v>182</v>
      </c>
      <c r="E30" s="30"/>
      <c r="F30" s="30">
        <v>112.503</v>
      </c>
      <c r="G30" s="27"/>
    </row>
    <row r="31" spans="2:7" ht="16.5" thickBot="1" x14ac:dyDescent="0.25">
      <c r="B31" s="72"/>
      <c r="C31" s="64"/>
      <c r="D31" s="27" t="s">
        <v>185</v>
      </c>
      <c r="E31" s="30"/>
      <c r="F31" s="30"/>
      <c r="G31" s="27"/>
    </row>
    <row r="32" spans="2:7" ht="16.5" thickBot="1" x14ac:dyDescent="0.25">
      <c r="B32" s="73"/>
      <c r="C32" s="65"/>
      <c r="D32" s="27" t="s">
        <v>186</v>
      </c>
      <c r="E32" s="30"/>
      <c r="F32" s="30"/>
      <c r="G32" s="27"/>
    </row>
    <row r="33" spans="1:7" ht="96.75" customHeight="1" thickBot="1" x14ac:dyDescent="0.25">
      <c r="B33" s="26" t="s">
        <v>199</v>
      </c>
      <c r="C33" s="27" t="s">
        <v>200</v>
      </c>
      <c r="D33" s="27" t="s">
        <v>182</v>
      </c>
      <c r="E33" s="30"/>
      <c r="F33" s="30">
        <v>1328332.1869999999</v>
      </c>
      <c r="G33" s="27"/>
    </row>
    <row r="36" spans="1:7" x14ac:dyDescent="0.2">
      <c r="A36" s="66" t="s">
        <v>201</v>
      </c>
      <c r="B36" s="67"/>
      <c r="C36" s="67"/>
      <c r="D36" s="67"/>
      <c r="E36" s="67"/>
      <c r="F36" s="67"/>
      <c r="G36" s="67"/>
    </row>
    <row r="37" spans="1:7" x14ac:dyDescent="0.2">
      <c r="A37" s="67"/>
      <c r="B37" s="67"/>
      <c r="C37" s="67"/>
      <c r="D37" s="67"/>
      <c r="E37" s="67"/>
      <c r="F37" s="67"/>
      <c r="G37" s="67"/>
    </row>
    <row r="38" spans="1:7" x14ac:dyDescent="0.2">
      <c r="A38" s="67"/>
      <c r="B38" s="67"/>
      <c r="C38" s="67"/>
      <c r="D38" s="67"/>
      <c r="E38" s="67"/>
      <c r="F38" s="67"/>
      <c r="G38" s="67"/>
    </row>
  </sheetData>
  <mergeCells count="24">
    <mergeCell ref="E9:H9"/>
    <mergeCell ref="B18:B20"/>
    <mergeCell ref="B21:B23"/>
    <mergeCell ref="B24:B26"/>
    <mergeCell ref="B11:B12"/>
    <mergeCell ref="B14:B16"/>
    <mergeCell ref="C14:C16"/>
    <mergeCell ref="G11:G12"/>
    <mergeCell ref="A6:H6"/>
    <mergeCell ref="A7:D7"/>
    <mergeCell ref="E7:H7"/>
    <mergeCell ref="A8:D8"/>
    <mergeCell ref="E8:H8"/>
    <mergeCell ref="C27:C29"/>
    <mergeCell ref="C30:C32"/>
    <mergeCell ref="A36:G38"/>
    <mergeCell ref="E11:F11"/>
    <mergeCell ref="C11:C12"/>
    <mergeCell ref="D11:D12"/>
    <mergeCell ref="C21:C23"/>
    <mergeCell ref="C24:C26"/>
    <mergeCell ref="C18:C20"/>
    <mergeCell ref="B27:B29"/>
    <mergeCell ref="B30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4</vt:lpstr>
      <vt:lpstr>'Приложение 2'!Область_печати</vt:lpstr>
    </vt:vector>
  </TitlesOfParts>
  <Manager/>
  <Company>КонсультантПлюс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Павлова Е.М.</cp:lastModifiedBy>
  <cp:revision/>
  <cp:lastPrinted>2022-04-01T06:57:22Z</cp:lastPrinted>
  <dcterms:created xsi:type="dcterms:W3CDTF">2010-05-19T10:50:44Z</dcterms:created>
  <dcterms:modified xsi:type="dcterms:W3CDTF">2024-03-19T13:19:18Z</dcterms:modified>
  <cp:category/>
  <cp:contentStatus/>
</cp:coreProperties>
</file>